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NUser\Documents\Budget Proposal\"/>
    </mc:Choice>
  </mc:AlternateContent>
  <xr:revisionPtr revIDLastSave="0" documentId="13_ncr:1_{1FE48CE7-5D7F-4D8A-A772-63A2557EB9E1}" xr6:coauthVersionLast="36" xr6:coauthVersionMax="36" xr10:uidLastSave="{00000000-0000-0000-0000-000000000000}"/>
  <bookViews>
    <workbookView xWindow="0" yWindow="0" windowWidth="20592" windowHeight="8268" xr2:uid="{EECC8945-7C74-4592-8BA4-4FC1C875AA07}"/>
  </bookViews>
  <sheets>
    <sheet name="All Funds" sheetId="1" r:id="rId1"/>
    <sheet name="Individual Fund Look Backs " sheetId="2" r:id="rId2"/>
    <sheet name="General Fund" sheetId="3" r:id="rId3"/>
    <sheet name="Roads Funds" sheetId="4" r:id="rId4"/>
    <sheet name="Police Funds" sheetId="5" r:id="rId5"/>
    <sheet name="Fire Fund" sheetId="6" r:id="rId6"/>
    <sheet name="Park Fund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8" l="1"/>
  <c r="K20" i="6"/>
  <c r="K42" i="5"/>
  <c r="K41" i="5"/>
  <c r="K40" i="5"/>
  <c r="K38" i="5"/>
  <c r="K37" i="5"/>
  <c r="K36" i="5"/>
  <c r="J22" i="8"/>
  <c r="I22" i="8"/>
  <c r="H22" i="8"/>
  <c r="G22" i="8"/>
  <c r="F22" i="8"/>
  <c r="E22" i="8"/>
  <c r="D22" i="8"/>
  <c r="C22" i="8"/>
  <c r="K21" i="8"/>
  <c r="J22" i="6"/>
  <c r="I22" i="6"/>
  <c r="H22" i="6"/>
  <c r="G22" i="6"/>
  <c r="F22" i="6"/>
  <c r="E22" i="6"/>
  <c r="D22" i="6"/>
  <c r="C22" i="6"/>
  <c r="K21" i="6"/>
  <c r="J46" i="5"/>
  <c r="I46" i="5"/>
  <c r="H46" i="5"/>
  <c r="G46" i="5"/>
  <c r="F46" i="5"/>
  <c r="E46" i="5"/>
  <c r="D46" i="5"/>
  <c r="C46" i="5"/>
  <c r="J45" i="5"/>
  <c r="I45" i="5"/>
  <c r="H45" i="5"/>
  <c r="G45" i="5"/>
  <c r="F45" i="5"/>
  <c r="E45" i="5"/>
  <c r="D45" i="5"/>
  <c r="C45" i="5"/>
  <c r="J44" i="5"/>
  <c r="I44" i="5"/>
  <c r="H44" i="5"/>
  <c r="G44" i="5"/>
  <c r="F44" i="5"/>
  <c r="E44" i="5"/>
  <c r="D44" i="5"/>
  <c r="C44" i="5"/>
  <c r="O41" i="4"/>
  <c r="J47" i="4"/>
  <c r="J48" i="4"/>
  <c r="J46" i="4"/>
  <c r="I47" i="4"/>
  <c r="I48" i="4"/>
  <c r="I46" i="4"/>
  <c r="H47" i="4"/>
  <c r="H48" i="4"/>
  <c r="H46" i="4"/>
  <c r="G47" i="4"/>
  <c r="G48" i="4"/>
  <c r="G46" i="4"/>
  <c r="F47" i="4"/>
  <c r="F48" i="4"/>
  <c r="F46" i="4"/>
  <c r="E47" i="4"/>
  <c r="E48" i="4"/>
  <c r="E46" i="4"/>
  <c r="D47" i="4"/>
  <c r="D48" i="4"/>
  <c r="D46" i="4"/>
  <c r="C47" i="4"/>
  <c r="C48" i="4"/>
  <c r="C46" i="4"/>
  <c r="K43" i="4"/>
  <c r="K42" i="4"/>
  <c r="K41" i="4"/>
  <c r="K40" i="4"/>
  <c r="K38" i="4"/>
  <c r="K48" i="4" s="1"/>
  <c r="K37" i="4"/>
  <c r="K47" i="4" s="1"/>
  <c r="K36" i="4"/>
  <c r="K46" i="4" s="1"/>
  <c r="K35" i="4"/>
  <c r="J45" i="4"/>
  <c r="I45" i="4"/>
  <c r="H45" i="4"/>
  <c r="G45" i="4"/>
  <c r="F45" i="4"/>
  <c r="E45" i="4"/>
  <c r="D45" i="4"/>
  <c r="C45" i="4"/>
  <c r="J22" i="3"/>
  <c r="I22" i="3"/>
  <c r="H22" i="3"/>
  <c r="G22" i="3"/>
  <c r="F22" i="3"/>
  <c r="E22" i="3"/>
  <c r="D22" i="3"/>
  <c r="C22" i="3"/>
  <c r="K20" i="3"/>
  <c r="K21" i="3"/>
  <c r="K22" i="3" s="1"/>
  <c r="B16" i="1"/>
  <c r="J15" i="1"/>
  <c r="I15" i="1"/>
  <c r="H15" i="1"/>
  <c r="G15" i="1"/>
  <c r="F15" i="1"/>
  <c r="E15" i="1"/>
  <c r="D15" i="1"/>
  <c r="C15" i="1"/>
  <c r="K22" i="8" l="1"/>
  <c r="O36" i="5"/>
  <c r="K22" i="6"/>
  <c r="O41" i="5"/>
  <c r="K45" i="5"/>
  <c r="K46" i="5"/>
  <c r="K44" i="5"/>
  <c r="O35" i="4"/>
  <c r="K45" i="4"/>
  <c r="O46" i="4" s="1"/>
  <c r="O45" i="5" l="1"/>
</calcChain>
</file>

<file path=xl/sharedStrings.xml><?xml version="1.0" encoding="utf-8"?>
<sst xmlns="http://schemas.openxmlformats.org/spreadsheetml/2006/main" count="116" uniqueCount="63">
  <si>
    <t xml:space="preserve">General </t>
  </si>
  <si>
    <t>Fund</t>
  </si>
  <si>
    <t>Fund #</t>
  </si>
  <si>
    <t>MVLT</t>
  </si>
  <si>
    <t>Gas Tax</t>
  </si>
  <si>
    <t>Roads</t>
  </si>
  <si>
    <t>Police</t>
  </si>
  <si>
    <t>Fire</t>
  </si>
  <si>
    <t>Park</t>
  </si>
  <si>
    <t>Permissive</t>
  </si>
  <si>
    <t>Law ET</t>
  </si>
  <si>
    <t>Law EEF</t>
  </si>
  <si>
    <t>Lighting</t>
  </si>
  <si>
    <t>ARPA</t>
  </si>
  <si>
    <t>Totals</t>
  </si>
  <si>
    <t xml:space="preserve">Key:  </t>
  </si>
  <si>
    <t>2015 = 1</t>
  </si>
  <si>
    <t>2016 = 2</t>
  </si>
  <si>
    <t xml:space="preserve">2017 = 3 </t>
  </si>
  <si>
    <t>2018 = 4</t>
  </si>
  <si>
    <t>2019 = 5</t>
  </si>
  <si>
    <t>2020 = 6</t>
  </si>
  <si>
    <t>2021 = 7</t>
  </si>
  <si>
    <t>2022 = 8</t>
  </si>
  <si>
    <t>Information obtained from UAN's Fund Status Reports:  "As of 04/30" each year.</t>
  </si>
  <si>
    <t>ARPA Fund Total not included</t>
  </si>
  <si>
    <t>minus D.R. Ebel ($9,998) Invoice</t>
  </si>
  <si>
    <t xml:space="preserve"> Revenue</t>
  </si>
  <si>
    <t>Expenditures</t>
  </si>
  <si>
    <t>Revenue:</t>
  </si>
  <si>
    <t xml:space="preserve">Expenditures:  </t>
  </si>
  <si>
    <t>Total AVG</t>
  </si>
  <si>
    <t>ARPA not included</t>
  </si>
  <si>
    <t>2022 YTD</t>
  </si>
  <si>
    <t>Yearly Averages</t>
  </si>
  <si>
    <t>General's Total</t>
  </si>
  <si>
    <t>Difference</t>
  </si>
  <si>
    <t>See UAN's Yearly Revenue Status Reports</t>
  </si>
  <si>
    <t>See UAN's Yearly Appropriation Status Reports</t>
  </si>
  <si>
    <t>Road's Fund Totals</t>
  </si>
  <si>
    <t>Revenue</t>
  </si>
  <si>
    <t>Yearly  Averages</t>
  </si>
  <si>
    <t xml:space="preserve">MVLT </t>
  </si>
  <si>
    <t>Tax/County Levied</t>
  </si>
  <si>
    <t>Property Tax</t>
  </si>
  <si>
    <t>Tax County Levied</t>
  </si>
  <si>
    <t>Property Tax/Local Govt Distribution/House Bills/Permits</t>
  </si>
  <si>
    <t xml:space="preserve">Yearly Average Revenue All Roads Funds </t>
  </si>
  <si>
    <t>Yealy Average Expenditures All Roads Funds</t>
  </si>
  <si>
    <t>Yearly Average Difference All Roads Funds</t>
  </si>
  <si>
    <t>Key  Series =</t>
  </si>
  <si>
    <t>Key Series =</t>
  </si>
  <si>
    <t>3 Years left on OPWC Loan.  Balance:  $10,225</t>
  </si>
  <si>
    <t>Police's Fund Totals</t>
  </si>
  <si>
    <t>Property Tax/Fines/Fees (Tow Lot)/Gov Deals</t>
  </si>
  <si>
    <t xml:space="preserve"> Fines</t>
  </si>
  <si>
    <t>Fire's Fund</t>
  </si>
  <si>
    <t>Property Tax/Fees (Medical Transport)</t>
  </si>
  <si>
    <t>Park's Fund</t>
  </si>
  <si>
    <t>Property Tax/Rentals</t>
  </si>
  <si>
    <t xml:space="preserve">Yearly Average Revenue All Police Funds </t>
  </si>
  <si>
    <t>Yealy Average Expenditures All Police Funds</t>
  </si>
  <si>
    <t>Yearly Average Difference All Police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</si>
</sst>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164" fontId="7" fillId="2" borderId="0" xfId="0" applyNumberFormat="1" applyFont="1" applyFill="1"/>
    <xf numFmtId="0" fontId="7" fillId="2" borderId="0" xfId="0" applyFont="1" applyFill="1"/>
    <xf numFmtId="0" fontId="6" fillId="3" borderId="0" xfId="0" applyFont="1" applyFill="1"/>
    <xf numFmtId="164" fontId="7" fillId="3" borderId="0" xfId="0" applyNumberFormat="1" applyFont="1" applyFill="1"/>
    <xf numFmtId="0" fontId="7" fillId="3" borderId="0" xfId="0" applyFont="1" applyFill="1"/>
    <xf numFmtId="0" fontId="6" fillId="4" borderId="0" xfId="0" applyFont="1" applyFill="1"/>
    <xf numFmtId="164" fontId="7" fillId="4" borderId="0" xfId="0" applyNumberFormat="1" applyFont="1" applyFill="1"/>
    <xf numFmtId="0" fontId="7" fillId="4" borderId="0" xfId="0" applyFont="1" applyFill="1"/>
    <xf numFmtId="0" fontId="6" fillId="5" borderId="0" xfId="0" applyFont="1" applyFill="1"/>
    <xf numFmtId="164" fontId="7" fillId="5" borderId="0" xfId="0" applyNumberFormat="1" applyFont="1" applyFill="1"/>
    <xf numFmtId="0" fontId="7" fillId="5" borderId="0" xfId="0" applyFont="1" applyFill="1"/>
    <xf numFmtId="0" fontId="8" fillId="6" borderId="0" xfId="0" applyFont="1" applyFill="1"/>
    <xf numFmtId="164" fontId="3" fillId="6" borderId="0" xfId="0" applyNumberFormat="1" applyFont="1" applyFill="1"/>
    <xf numFmtId="0" fontId="3" fillId="6" borderId="0" xfId="0" applyFont="1" applyFill="1"/>
    <xf numFmtId="0" fontId="8" fillId="7" borderId="0" xfId="0" applyFont="1" applyFill="1"/>
    <xf numFmtId="164" fontId="3" fillId="7" borderId="0" xfId="0" applyNumberFormat="1" applyFont="1" applyFill="1"/>
    <xf numFmtId="0" fontId="0" fillId="8" borderId="0" xfId="0" applyFill="1"/>
    <xf numFmtId="0" fontId="0" fillId="9" borderId="0" xfId="0" applyFill="1"/>
    <xf numFmtId="0" fontId="3" fillId="0" borderId="0" xfId="0" applyFont="1" applyFill="1"/>
    <xf numFmtId="0" fontId="6" fillId="10" borderId="0" xfId="0" applyFont="1" applyFill="1"/>
    <xf numFmtId="164" fontId="7" fillId="10" borderId="0" xfId="0" applyNumberFormat="1" applyFont="1" applyFill="1"/>
    <xf numFmtId="0" fontId="7" fillId="10" borderId="0" xfId="0" applyFont="1" applyFill="1"/>
    <xf numFmtId="0" fontId="0" fillId="0" borderId="0" xfId="0" applyFill="1"/>
    <xf numFmtId="0" fontId="0" fillId="11" borderId="1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6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/>
    <xf numFmtId="164" fontId="9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10" fillId="0" borderId="0" xfId="0" applyFont="1"/>
    <xf numFmtId="0" fontId="0" fillId="0" borderId="7" xfId="0" applyBorder="1"/>
    <xf numFmtId="0" fontId="7" fillId="4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6" fillId="12" borderId="0" xfId="0" applyFont="1" applyFill="1"/>
    <xf numFmtId="164" fontId="7" fillId="12" borderId="0" xfId="0" applyNumberFormat="1" applyFont="1" applyFill="1"/>
    <xf numFmtId="0" fontId="7" fillId="12" borderId="0" xfId="0" applyFont="1" applyFill="1"/>
    <xf numFmtId="0" fontId="0" fillId="13" borderId="0" xfId="0" applyFill="1"/>
    <xf numFmtId="0" fontId="11" fillId="13" borderId="0" xfId="0" applyFont="1" applyFill="1"/>
    <xf numFmtId="164" fontId="11" fillId="13" borderId="0" xfId="0" applyNumberFormat="1" applyFont="1" applyFill="1"/>
    <xf numFmtId="0" fontId="11" fillId="14" borderId="0" xfId="0" applyFont="1" applyFill="1"/>
    <xf numFmtId="164" fontId="11" fillId="14" borderId="0" xfId="0" applyNumberFormat="1" applyFont="1" applyFill="1"/>
    <xf numFmtId="0" fontId="0" fillId="11" borderId="0" xfId="0" applyFill="1"/>
    <xf numFmtId="0" fontId="7" fillId="14" borderId="0" xfId="0" applyFont="1" applyFill="1"/>
    <xf numFmtId="0" fontId="11" fillId="11" borderId="0" xfId="0" applyFont="1" applyFill="1"/>
    <xf numFmtId="164" fontId="11" fillId="11" borderId="0" xfId="0" applyNumberFormat="1" applyFont="1" applyFill="1"/>
    <xf numFmtId="0" fontId="11" fillId="9" borderId="0" xfId="0" applyFont="1" applyFill="1"/>
    <xf numFmtId="164" fontId="11" fillId="9" borderId="0" xfId="0" applyNumberFormat="1" applyFont="1" applyFill="1"/>
    <xf numFmtId="0" fontId="1" fillId="13" borderId="0" xfId="0" applyFont="1" applyFill="1" applyAlignment="1">
      <alignment shrinkToFit="1"/>
    </xf>
    <xf numFmtId="164" fontId="1" fillId="13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/>
    <xf numFmtId="0" fontId="0" fillId="14" borderId="0" xfId="0" applyFill="1"/>
    <xf numFmtId="0" fontId="1" fillId="14" borderId="0" xfId="0" applyFont="1" applyFill="1" applyAlignment="1">
      <alignment shrinkToFit="1"/>
    </xf>
    <xf numFmtId="164" fontId="1" fillId="14" borderId="0" xfId="0" applyNumberFormat="1" applyFont="1" applyFill="1"/>
    <xf numFmtId="0" fontId="1" fillId="9" borderId="0" xfId="0" applyFont="1" applyFill="1" applyAlignment="1">
      <alignment shrinkToFit="1"/>
    </xf>
    <xf numFmtId="164" fontId="1" fillId="9" borderId="0" xfId="0" applyNumberFormat="1" applyFont="1" applyFill="1"/>
    <xf numFmtId="0" fontId="1" fillId="11" borderId="0" xfId="0" applyFont="1" applyFill="1" applyAlignment="1">
      <alignment shrinkToFit="1"/>
    </xf>
    <xf numFmtId="164" fontId="1" fillId="11" borderId="0" xfId="0" applyNumberFormat="1" applyFont="1" applyFill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8" borderId="0" xfId="0" applyFont="1" applyFill="1" applyAlignment="1">
      <alignment shrinkToFit="1"/>
    </xf>
    <xf numFmtId="164" fontId="3" fillId="8" borderId="0" xfId="0" applyNumberFormat="1" applyFont="1" applyFill="1"/>
    <xf numFmtId="0" fontId="3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Washington</a:t>
            </a:r>
            <a:r>
              <a:rPr lang="en-US" baseline="0"/>
              <a:t> Township Fund Totals</a:t>
            </a:r>
            <a:br>
              <a:rPr lang="en-US" baseline="0"/>
            </a:br>
            <a:r>
              <a:rPr lang="en-US" baseline="0"/>
              <a:t>8 YR Look Back</a:t>
            </a:r>
            <a:br>
              <a:rPr lang="en-US" baseline="0"/>
            </a:br>
            <a:r>
              <a:rPr lang="en-US" baseline="0"/>
              <a:t>2015 to 2022</a:t>
            </a:r>
            <a:br>
              <a:rPr lang="en-US" baseline="0"/>
            </a:br>
            <a:r>
              <a:rPr lang="en-US" sz="1100" baseline="0"/>
              <a:t>April Balances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06229866427987"/>
          <c:y val="2.0710858540872436E-2"/>
          <c:w val="0.89193770133572015"/>
          <c:h val="0.7481396556199704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'All Funds'!$B$2:$B$13</c:f>
              <c:strCache>
                <c:ptCount val="12"/>
                <c:pt idx="0">
                  <c:v>Fund</c:v>
                </c:pt>
                <c:pt idx="1">
                  <c:v>General </c:v>
                </c:pt>
                <c:pt idx="2">
                  <c:v>MVLT</c:v>
                </c:pt>
                <c:pt idx="3">
                  <c:v>Gas Tax</c:v>
                </c:pt>
                <c:pt idx="4">
                  <c:v>Roads</c:v>
                </c:pt>
                <c:pt idx="5">
                  <c:v>Police</c:v>
                </c:pt>
                <c:pt idx="6">
                  <c:v>Fire</c:v>
                </c:pt>
                <c:pt idx="7">
                  <c:v>Park</c:v>
                </c:pt>
                <c:pt idx="8">
                  <c:v>Permissive</c:v>
                </c:pt>
                <c:pt idx="9">
                  <c:v>Law ET</c:v>
                </c:pt>
                <c:pt idx="10">
                  <c:v>Law EEF</c:v>
                </c:pt>
                <c:pt idx="11">
                  <c:v>Lighting</c:v>
                </c:pt>
              </c:strCache>
            </c:strRef>
          </c:cat>
          <c:val>
            <c:numRef>
              <c:f>'All Funds'!$C$2:$C$13</c:f>
              <c:numCache>
                <c:formatCode>"$"#,##0</c:formatCode>
                <c:ptCount val="12"/>
                <c:pt idx="0" formatCode="General">
                  <c:v>2015</c:v>
                </c:pt>
                <c:pt idx="1">
                  <c:v>342268.8</c:v>
                </c:pt>
                <c:pt idx="2">
                  <c:v>1337.11</c:v>
                </c:pt>
                <c:pt idx="3">
                  <c:v>57625.83</c:v>
                </c:pt>
                <c:pt idx="4">
                  <c:v>9180.14</c:v>
                </c:pt>
                <c:pt idx="5">
                  <c:v>333994.64</c:v>
                </c:pt>
                <c:pt idx="6">
                  <c:v>62873.37</c:v>
                </c:pt>
                <c:pt idx="7">
                  <c:v>112434.71</c:v>
                </c:pt>
                <c:pt idx="8">
                  <c:v>1342.08</c:v>
                </c:pt>
                <c:pt idx="9">
                  <c:v>41540.720000000001</c:v>
                </c:pt>
                <c:pt idx="10">
                  <c:v>5869.39</c:v>
                </c:pt>
                <c:pt idx="11">
                  <c:v>7670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34-40E9-BCA8-52EEE1AB8B0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'All Funds'!$B$2:$B$13</c:f>
              <c:strCache>
                <c:ptCount val="12"/>
                <c:pt idx="0">
                  <c:v>Fund</c:v>
                </c:pt>
                <c:pt idx="1">
                  <c:v>General </c:v>
                </c:pt>
                <c:pt idx="2">
                  <c:v>MVLT</c:v>
                </c:pt>
                <c:pt idx="3">
                  <c:v>Gas Tax</c:v>
                </c:pt>
                <c:pt idx="4">
                  <c:v>Roads</c:v>
                </c:pt>
                <c:pt idx="5">
                  <c:v>Police</c:v>
                </c:pt>
                <c:pt idx="6">
                  <c:v>Fire</c:v>
                </c:pt>
                <c:pt idx="7">
                  <c:v>Park</c:v>
                </c:pt>
                <c:pt idx="8">
                  <c:v>Permissive</c:v>
                </c:pt>
                <c:pt idx="9">
                  <c:v>Law ET</c:v>
                </c:pt>
                <c:pt idx="10">
                  <c:v>Law EEF</c:v>
                </c:pt>
                <c:pt idx="11">
                  <c:v>Lighting</c:v>
                </c:pt>
              </c:strCache>
            </c:strRef>
          </c:cat>
          <c:val>
            <c:numRef>
              <c:f>'All Funds'!$D$2:$D$13</c:f>
              <c:numCache>
                <c:formatCode>"$"#,##0</c:formatCode>
                <c:ptCount val="12"/>
                <c:pt idx="0" formatCode="General">
                  <c:v>2016</c:v>
                </c:pt>
                <c:pt idx="1">
                  <c:v>198393.68</c:v>
                </c:pt>
                <c:pt idx="2">
                  <c:v>4608.79</c:v>
                </c:pt>
                <c:pt idx="3">
                  <c:v>41881.980000000003</c:v>
                </c:pt>
                <c:pt idx="4">
                  <c:v>27486.05</c:v>
                </c:pt>
                <c:pt idx="5">
                  <c:v>219270.8</c:v>
                </c:pt>
                <c:pt idx="6">
                  <c:v>128515.57</c:v>
                </c:pt>
                <c:pt idx="7">
                  <c:v>94822.8</c:v>
                </c:pt>
                <c:pt idx="8">
                  <c:v>19082.8</c:v>
                </c:pt>
                <c:pt idx="9">
                  <c:v>45331.3</c:v>
                </c:pt>
                <c:pt idx="10">
                  <c:v>6657.39</c:v>
                </c:pt>
                <c:pt idx="11">
                  <c:v>12999.2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34-40E9-BCA8-52EEE1AB8B0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'All Funds'!$B$2:$B$13</c:f>
              <c:strCache>
                <c:ptCount val="12"/>
                <c:pt idx="0">
                  <c:v>Fund</c:v>
                </c:pt>
                <c:pt idx="1">
                  <c:v>General </c:v>
                </c:pt>
                <c:pt idx="2">
                  <c:v>MVLT</c:v>
                </c:pt>
                <c:pt idx="3">
                  <c:v>Gas Tax</c:v>
                </c:pt>
                <c:pt idx="4">
                  <c:v>Roads</c:v>
                </c:pt>
                <c:pt idx="5">
                  <c:v>Police</c:v>
                </c:pt>
                <c:pt idx="6">
                  <c:v>Fire</c:v>
                </c:pt>
                <c:pt idx="7">
                  <c:v>Park</c:v>
                </c:pt>
                <c:pt idx="8">
                  <c:v>Permissive</c:v>
                </c:pt>
                <c:pt idx="9">
                  <c:v>Law ET</c:v>
                </c:pt>
                <c:pt idx="10">
                  <c:v>Law EEF</c:v>
                </c:pt>
                <c:pt idx="11">
                  <c:v>Lighting</c:v>
                </c:pt>
              </c:strCache>
            </c:strRef>
          </c:cat>
          <c:val>
            <c:numRef>
              <c:f>'All Funds'!$E$2:$E$13</c:f>
              <c:numCache>
                <c:formatCode>"$"#,##0</c:formatCode>
                <c:ptCount val="12"/>
                <c:pt idx="0" formatCode="General">
                  <c:v>2017</c:v>
                </c:pt>
                <c:pt idx="1">
                  <c:v>186202.04</c:v>
                </c:pt>
                <c:pt idx="2">
                  <c:v>5691</c:v>
                </c:pt>
                <c:pt idx="3">
                  <c:v>11469.14</c:v>
                </c:pt>
                <c:pt idx="4">
                  <c:v>48541.1</c:v>
                </c:pt>
                <c:pt idx="5">
                  <c:v>348599.55</c:v>
                </c:pt>
                <c:pt idx="6">
                  <c:v>164880.09</c:v>
                </c:pt>
                <c:pt idx="7">
                  <c:v>93549.75</c:v>
                </c:pt>
                <c:pt idx="8">
                  <c:v>6873.46</c:v>
                </c:pt>
                <c:pt idx="9">
                  <c:v>44405.48</c:v>
                </c:pt>
                <c:pt idx="10">
                  <c:v>7215.17</c:v>
                </c:pt>
                <c:pt idx="11">
                  <c:v>12842.53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34-40E9-BCA8-52EEE1AB8B08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'All Funds'!$B$2:$B$13</c:f>
              <c:strCache>
                <c:ptCount val="12"/>
                <c:pt idx="0">
                  <c:v>Fund</c:v>
                </c:pt>
                <c:pt idx="1">
                  <c:v>General </c:v>
                </c:pt>
                <c:pt idx="2">
                  <c:v>MVLT</c:v>
                </c:pt>
                <c:pt idx="3">
                  <c:v>Gas Tax</c:v>
                </c:pt>
                <c:pt idx="4">
                  <c:v>Roads</c:v>
                </c:pt>
                <c:pt idx="5">
                  <c:v>Police</c:v>
                </c:pt>
                <c:pt idx="6">
                  <c:v>Fire</c:v>
                </c:pt>
                <c:pt idx="7">
                  <c:v>Park</c:v>
                </c:pt>
                <c:pt idx="8">
                  <c:v>Permissive</c:v>
                </c:pt>
                <c:pt idx="9">
                  <c:v>Law ET</c:v>
                </c:pt>
                <c:pt idx="10">
                  <c:v>Law EEF</c:v>
                </c:pt>
                <c:pt idx="11">
                  <c:v>Lighting</c:v>
                </c:pt>
              </c:strCache>
            </c:strRef>
          </c:cat>
          <c:val>
            <c:numRef>
              <c:f>'All Funds'!$F$2:$F$13</c:f>
              <c:numCache>
                <c:formatCode>"$"#,##0</c:formatCode>
                <c:ptCount val="12"/>
                <c:pt idx="0" formatCode="General">
                  <c:v>2018</c:v>
                </c:pt>
                <c:pt idx="1">
                  <c:v>175692.43</c:v>
                </c:pt>
                <c:pt idx="2">
                  <c:v>5985.35</c:v>
                </c:pt>
                <c:pt idx="3">
                  <c:v>17993.849999999999</c:v>
                </c:pt>
                <c:pt idx="4">
                  <c:v>109040.67</c:v>
                </c:pt>
                <c:pt idx="5">
                  <c:v>346075.29</c:v>
                </c:pt>
                <c:pt idx="6">
                  <c:v>223896.65</c:v>
                </c:pt>
                <c:pt idx="7">
                  <c:v>52429.11</c:v>
                </c:pt>
                <c:pt idx="8">
                  <c:v>11742.07</c:v>
                </c:pt>
                <c:pt idx="9">
                  <c:v>46487.98</c:v>
                </c:pt>
                <c:pt idx="10">
                  <c:v>7755.17</c:v>
                </c:pt>
                <c:pt idx="11">
                  <c:v>13914.92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34-40E9-BCA8-52EEE1AB8B0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'All Funds'!$B$2:$B$13</c:f>
              <c:strCache>
                <c:ptCount val="12"/>
                <c:pt idx="0">
                  <c:v>Fund</c:v>
                </c:pt>
                <c:pt idx="1">
                  <c:v>General </c:v>
                </c:pt>
                <c:pt idx="2">
                  <c:v>MVLT</c:v>
                </c:pt>
                <c:pt idx="3">
                  <c:v>Gas Tax</c:v>
                </c:pt>
                <c:pt idx="4">
                  <c:v>Roads</c:v>
                </c:pt>
                <c:pt idx="5">
                  <c:v>Police</c:v>
                </c:pt>
                <c:pt idx="6">
                  <c:v>Fire</c:v>
                </c:pt>
                <c:pt idx="7">
                  <c:v>Park</c:v>
                </c:pt>
                <c:pt idx="8">
                  <c:v>Permissive</c:v>
                </c:pt>
                <c:pt idx="9">
                  <c:v>Law ET</c:v>
                </c:pt>
                <c:pt idx="10">
                  <c:v>Law EEF</c:v>
                </c:pt>
                <c:pt idx="11">
                  <c:v>Lighting</c:v>
                </c:pt>
              </c:strCache>
            </c:strRef>
          </c:cat>
          <c:val>
            <c:numRef>
              <c:f>'All Funds'!$G$2:$G$13</c:f>
              <c:numCache>
                <c:formatCode>"$"#,##0</c:formatCode>
                <c:ptCount val="12"/>
                <c:pt idx="0" formatCode="General">
                  <c:v>2019</c:v>
                </c:pt>
                <c:pt idx="1">
                  <c:v>131434.09</c:v>
                </c:pt>
                <c:pt idx="2">
                  <c:v>8188.68</c:v>
                </c:pt>
                <c:pt idx="3">
                  <c:v>23019.23</c:v>
                </c:pt>
                <c:pt idx="4">
                  <c:v>30961.35</c:v>
                </c:pt>
                <c:pt idx="5">
                  <c:v>321680.64000000001</c:v>
                </c:pt>
                <c:pt idx="6">
                  <c:v>287756.34999999998</c:v>
                </c:pt>
                <c:pt idx="7">
                  <c:v>65957.570000000007</c:v>
                </c:pt>
                <c:pt idx="8">
                  <c:v>5378.85</c:v>
                </c:pt>
                <c:pt idx="9">
                  <c:v>48624.88</c:v>
                </c:pt>
                <c:pt idx="10">
                  <c:v>8406.17</c:v>
                </c:pt>
                <c:pt idx="11">
                  <c:v>10996.87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34-40E9-BCA8-52EEE1AB8B08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'All Funds'!$B$2:$B$13</c:f>
              <c:strCache>
                <c:ptCount val="12"/>
                <c:pt idx="0">
                  <c:v>Fund</c:v>
                </c:pt>
                <c:pt idx="1">
                  <c:v>General </c:v>
                </c:pt>
                <c:pt idx="2">
                  <c:v>MVLT</c:v>
                </c:pt>
                <c:pt idx="3">
                  <c:v>Gas Tax</c:v>
                </c:pt>
                <c:pt idx="4">
                  <c:v>Roads</c:v>
                </c:pt>
                <c:pt idx="5">
                  <c:v>Police</c:v>
                </c:pt>
                <c:pt idx="6">
                  <c:v>Fire</c:v>
                </c:pt>
                <c:pt idx="7">
                  <c:v>Park</c:v>
                </c:pt>
                <c:pt idx="8">
                  <c:v>Permissive</c:v>
                </c:pt>
                <c:pt idx="9">
                  <c:v>Law ET</c:v>
                </c:pt>
                <c:pt idx="10">
                  <c:v>Law EEF</c:v>
                </c:pt>
                <c:pt idx="11">
                  <c:v>Lighting</c:v>
                </c:pt>
              </c:strCache>
            </c:strRef>
          </c:cat>
          <c:val>
            <c:numRef>
              <c:f>'All Funds'!$H$2:$H$13</c:f>
              <c:numCache>
                <c:formatCode>"$"#,##0</c:formatCode>
                <c:ptCount val="12"/>
                <c:pt idx="0" formatCode="General">
                  <c:v>2020</c:v>
                </c:pt>
                <c:pt idx="1">
                  <c:v>121694.92</c:v>
                </c:pt>
                <c:pt idx="2">
                  <c:v>11309.48</c:v>
                </c:pt>
                <c:pt idx="3">
                  <c:v>62064.93</c:v>
                </c:pt>
                <c:pt idx="4">
                  <c:v>42108</c:v>
                </c:pt>
                <c:pt idx="5">
                  <c:v>271839.31</c:v>
                </c:pt>
                <c:pt idx="6">
                  <c:v>346864.78</c:v>
                </c:pt>
                <c:pt idx="7">
                  <c:v>44182.55</c:v>
                </c:pt>
                <c:pt idx="8">
                  <c:v>5154.6499999999996</c:v>
                </c:pt>
                <c:pt idx="9">
                  <c:v>15763.18</c:v>
                </c:pt>
                <c:pt idx="10">
                  <c:v>8946.17</c:v>
                </c:pt>
                <c:pt idx="11">
                  <c:v>15218.27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34-40E9-BCA8-52EEE1AB8B08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'All Funds'!$B$2:$B$13</c:f>
              <c:strCache>
                <c:ptCount val="12"/>
                <c:pt idx="0">
                  <c:v>Fund</c:v>
                </c:pt>
                <c:pt idx="1">
                  <c:v>General </c:v>
                </c:pt>
                <c:pt idx="2">
                  <c:v>MVLT</c:v>
                </c:pt>
                <c:pt idx="3">
                  <c:v>Gas Tax</c:v>
                </c:pt>
                <c:pt idx="4">
                  <c:v>Roads</c:v>
                </c:pt>
                <c:pt idx="5">
                  <c:v>Police</c:v>
                </c:pt>
                <c:pt idx="6">
                  <c:v>Fire</c:v>
                </c:pt>
                <c:pt idx="7">
                  <c:v>Park</c:v>
                </c:pt>
                <c:pt idx="8">
                  <c:v>Permissive</c:v>
                </c:pt>
                <c:pt idx="9">
                  <c:v>Law ET</c:v>
                </c:pt>
                <c:pt idx="10">
                  <c:v>Law EEF</c:v>
                </c:pt>
                <c:pt idx="11">
                  <c:v>Lighting</c:v>
                </c:pt>
              </c:strCache>
            </c:strRef>
          </c:cat>
          <c:val>
            <c:numRef>
              <c:f>'All Funds'!$I$2:$I$13</c:f>
              <c:numCache>
                <c:formatCode>"$"#,##0</c:formatCode>
                <c:ptCount val="12"/>
                <c:pt idx="0" formatCode="General">
                  <c:v>2021</c:v>
                </c:pt>
                <c:pt idx="1">
                  <c:v>401367.9</c:v>
                </c:pt>
                <c:pt idx="2">
                  <c:v>15445.25</c:v>
                </c:pt>
                <c:pt idx="3">
                  <c:v>118644.81</c:v>
                </c:pt>
                <c:pt idx="4">
                  <c:v>101106.36</c:v>
                </c:pt>
                <c:pt idx="5">
                  <c:v>271063.75</c:v>
                </c:pt>
                <c:pt idx="6">
                  <c:v>380575.29</c:v>
                </c:pt>
                <c:pt idx="7">
                  <c:v>66243.03</c:v>
                </c:pt>
                <c:pt idx="8">
                  <c:v>12637.5</c:v>
                </c:pt>
                <c:pt idx="9">
                  <c:v>20506.68</c:v>
                </c:pt>
                <c:pt idx="10">
                  <c:v>9407.82</c:v>
                </c:pt>
                <c:pt idx="11">
                  <c:v>18210.93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34-40E9-BCA8-52EEE1AB8B08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'All Funds'!$B$2:$B$13</c:f>
              <c:strCache>
                <c:ptCount val="12"/>
                <c:pt idx="0">
                  <c:v>Fund</c:v>
                </c:pt>
                <c:pt idx="1">
                  <c:v>General </c:v>
                </c:pt>
                <c:pt idx="2">
                  <c:v>MVLT</c:v>
                </c:pt>
                <c:pt idx="3">
                  <c:v>Gas Tax</c:v>
                </c:pt>
                <c:pt idx="4">
                  <c:v>Roads</c:v>
                </c:pt>
                <c:pt idx="5">
                  <c:v>Police</c:v>
                </c:pt>
                <c:pt idx="6">
                  <c:v>Fire</c:v>
                </c:pt>
                <c:pt idx="7">
                  <c:v>Park</c:v>
                </c:pt>
                <c:pt idx="8">
                  <c:v>Permissive</c:v>
                </c:pt>
                <c:pt idx="9">
                  <c:v>Law ET</c:v>
                </c:pt>
                <c:pt idx="10">
                  <c:v>Law EEF</c:v>
                </c:pt>
                <c:pt idx="11">
                  <c:v>Lighting</c:v>
                </c:pt>
              </c:strCache>
            </c:strRef>
          </c:cat>
          <c:val>
            <c:numRef>
              <c:f>'All Funds'!$J$2:$J$13</c:f>
              <c:numCache>
                <c:formatCode>"$"#,##0</c:formatCode>
                <c:ptCount val="12"/>
                <c:pt idx="0" formatCode="General">
                  <c:v>2022</c:v>
                </c:pt>
                <c:pt idx="1">
                  <c:v>234111.78</c:v>
                </c:pt>
                <c:pt idx="2">
                  <c:v>19076.79</c:v>
                </c:pt>
                <c:pt idx="3">
                  <c:v>165369.69</c:v>
                </c:pt>
                <c:pt idx="4">
                  <c:v>135572.95000000001</c:v>
                </c:pt>
                <c:pt idx="5">
                  <c:v>293751.27</c:v>
                </c:pt>
                <c:pt idx="6">
                  <c:v>481076.85</c:v>
                </c:pt>
                <c:pt idx="7">
                  <c:v>84956.21</c:v>
                </c:pt>
                <c:pt idx="8">
                  <c:v>19335.91</c:v>
                </c:pt>
                <c:pt idx="9">
                  <c:v>23522.639999999999</c:v>
                </c:pt>
                <c:pt idx="10">
                  <c:v>9794.4699999999993</c:v>
                </c:pt>
                <c:pt idx="11">
                  <c:v>23419.63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34-40E9-BCA8-52EEE1AB8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281487"/>
        <c:axId val="1752865791"/>
      </c:lineChart>
      <c:catAx>
        <c:axId val="17602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865791"/>
        <c:crosses val="autoZero"/>
        <c:auto val="1"/>
        <c:lblAlgn val="ctr"/>
        <c:lblOffset val="100"/>
        <c:noMultiLvlLbl val="0"/>
      </c:catAx>
      <c:valAx>
        <c:axId val="1752865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281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Law Enforcement</a:t>
            </a:r>
            <a:r>
              <a:rPr lang="en-US" baseline="0"/>
              <a:t> Trust </a:t>
            </a:r>
            <a:r>
              <a:rPr lang="en-US" sz="1000" baseline="0"/>
              <a:t>(Drug Fund) </a:t>
            </a:r>
            <a:r>
              <a:rPr lang="en-US" baseline="0"/>
              <a:t>-8 YR Look Back</a:t>
            </a:r>
            <a:br>
              <a:rPr lang="en-US" baseline="0"/>
            </a:br>
            <a:r>
              <a:rPr lang="en-US" baseline="0"/>
              <a:t>2015 to 2022 </a:t>
            </a:r>
            <a:br>
              <a:rPr lang="en-US" baseline="0"/>
            </a:br>
            <a:r>
              <a:rPr lang="en-US" sz="1100" baseline="0"/>
              <a:t>April Balances 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Funds'!$B$11</c:f>
              <c:strCache>
                <c:ptCount val="1"/>
                <c:pt idx="0">
                  <c:v>Law 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Funds'!$C$11:$J$11</c:f>
              <c:numCache>
                <c:formatCode>"$"#,##0</c:formatCode>
                <c:ptCount val="8"/>
                <c:pt idx="0">
                  <c:v>41540.720000000001</c:v>
                </c:pt>
                <c:pt idx="1">
                  <c:v>45331.3</c:v>
                </c:pt>
                <c:pt idx="2">
                  <c:v>44405.48</c:v>
                </c:pt>
                <c:pt idx="3">
                  <c:v>46487.98</c:v>
                </c:pt>
                <c:pt idx="4">
                  <c:v>48624.88</c:v>
                </c:pt>
                <c:pt idx="5">
                  <c:v>15763.18</c:v>
                </c:pt>
                <c:pt idx="6">
                  <c:v>20506.68</c:v>
                </c:pt>
                <c:pt idx="7">
                  <c:v>23522.639999999999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95-4B15-9453-992113D06D16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78143"/>
        <c:axId val="2074841695"/>
      </c:lineChart>
      <c:catAx>
        <c:axId val="22781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841695"/>
        <c:crosses val="autoZero"/>
        <c:auto val="1"/>
        <c:lblAlgn val="ctr"/>
        <c:lblOffset val="100"/>
        <c:noMultiLvlLbl val="0"/>
      </c:catAx>
      <c:valAx>
        <c:axId val="207484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8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Law Enforcement &amp; Education </a:t>
            </a:r>
            <a:r>
              <a:rPr lang="en-US" sz="1000"/>
              <a:t>(LEEF) </a:t>
            </a:r>
            <a:r>
              <a:rPr lang="en-US" sz="1200"/>
              <a:t>- 8 YR Look Back</a:t>
            </a:r>
            <a:br>
              <a:rPr lang="en-US"/>
            </a:br>
            <a:r>
              <a:rPr lang="en-US"/>
              <a:t>2015 to 2022</a:t>
            </a:r>
            <a:br>
              <a:rPr lang="en-US"/>
            </a:br>
            <a:r>
              <a:rPr lang="en-US" sz="1000"/>
              <a:t>April</a:t>
            </a:r>
            <a:r>
              <a:rPr lang="en-US" sz="1000" baseline="0"/>
              <a:t>  Balances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Funds'!$B$12</c:f>
              <c:strCache>
                <c:ptCount val="1"/>
                <c:pt idx="0">
                  <c:v>Law EEF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'All Funds'!$C$12:$J$12</c:f>
              <c:numCache>
                <c:formatCode>"$"#,##0</c:formatCode>
                <c:ptCount val="8"/>
                <c:pt idx="0">
                  <c:v>5869.39</c:v>
                </c:pt>
                <c:pt idx="1">
                  <c:v>6657.39</c:v>
                </c:pt>
                <c:pt idx="2">
                  <c:v>7215.17</c:v>
                </c:pt>
                <c:pt idx="3">
                  <c:v>7755.17</c:v>
                </c:pt>
                <c:pt idx="4">
                  <c:v>8406.17</c:v>
                </c:pt>
                <c:pt idx="5">
                  <c:v>8946.17</c:v>
                </c:pt>
                <c:pt idx="6">
                  <c:v>9407.82</c:v>
                </c:pt>
                <c:pt idx="7">
                  <c:v>9794.4699999999993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E-4CFD-945D-B305EEFEB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2351"/>
        <c:axId val="2553503"/>
      </c:lineChart>
      <c:catAx>
        <c:axId val="104523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503"/>
        <c:crosses val="autoZero"/>
        <c:auto val="1"/>
        <c:lblAlgn val="ctr"/>
        <c:lblOffset val="100"/>
        <c:noMultiLvlLbl val="0"/>
      </c:catAx>
      <c:valAx>
        <c:axId val="2553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2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Special Revenue Lighting</a:t>
            </a:r>
            <a:br>
              <a:rPr lang="en-US"/>
            </a:br>
            <a:r>
              <a:rPr lang="en-US"/>
              <a:t>2015 to 2022 </a:t>
            </a:r>
            <a:br>
              <a:rPr lang="en-US"/>
            </a:br>
            <a:r>
              <a:rPr lang="en-US" sz="1000"/>
              <a:t>April Balances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Funds'!$B$13</c:f>
              <c:strCache>
                <c:ptCount val="1"/>
                <c:pt idx="0">
                  <c:v>Lighting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Funds'!$C$13:$J$13</c:f>
              <c:numCache>
                <c:formatCode>"$"#,##0</c:formatCode>
                <c:ptCount val="8"/>
                <c:pt idx="0">
                  <c:v>7670</c:v>
                </c:pt>
                <c:pt idx="1">
                  <c:v>12999.2</c:v>
                </c:pt>
                <c:pt idx="2">
                  <c:v>12842.53</c:v>
                </c:pt>
                <c:pt idx="3">
                  <c:v>13914.92</c:v>
                </c:pt>
                <c:pt idx="4">
                  <c:v>10996.87</c:v>
                </c:pt>
                <c:pt idx="5">
                  <c:v>15218.27</c:v>
                </c:pt>
                <c:pt idx="6">
                  <c:v>18210.93</c:v>
                </c:pt>
                <c:pt idx="7">
                  <c:v>23419.63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F-4EBC-AD44-7CC218D6E7E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5040911"/>
        <c:axId val="8216543"/>
      </c:lineChart>
      <c:catAx>
        <c:axId val="21150409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6543"/>
        <c:crosses val="autoZero"/>
        <c:auto val="1"/>
        <c:lblAlgn val="ctr"/>
        <c:lblOffset val="100"/>
        <c:noMultiLvlLbl val="0"/>
      </c:catAx>
      <c:valAx>
        <c:axId val="8216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04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 Fund -8 YR</a:t>
            </a:r>
            <a:r>
              <a:rPr lang="en-US" baseline="0"/>
              <a:t> Look Back</a:t>
            </a:r>
            <a:br>
              <a:rPr lang="en-US" baseline="0"/>
            </a:br>
            <a:r>
              <a:rPr lang="en-US" baseline="0"/>
              <a:t>April </a:t>
            </a:r>
            <a:r>
              <a:rPr lang="en-US"/>
              <a:t>2015 to April 2022</a:t>
            </a:r>
            <a:br>
              <a:rPr lang="en-US"/>
            </a:br>
            <a:r>
              <a:rPr lang="en-US" sz="1100" baseline="0"/>
              <a:t> Fund Balances</a:t>
            </a:r>
            <a:endParaRPr lang="en-US" sz="160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Funds'!$C$3:$J$3</c:f>
              <c:numCache>
                <c:formatCode>"$"#,##0</c:formatCode>
                <c:ptCount val="8"/>
                <c:pt idx="0">
                  <c:v>342268.8</c:v>
                </c:pt>
                <c:pt idx="1">
                  <c:v>198393.68</c:v>
                </c:pt>
                <c:pt idx="2">
                  <c:v>186202.04</c:v>
                </c:pt>
                <c:pt idx="3">
                  <c:v>175692.43</c:v>
                </c:pt>
                <c:pt idx="4">
                  <c:v>131434.09</c:v>
                </c:pt>
                <c:pt idx="5">
                  <c:v>121694.92</c:v>
                </c:pt>
                <c:pt idx="6">
                  <c:v>401367.9</c:v>
                </c:pt>
                <c:pt idx="7">
                  <c:v>234111.78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5-4F1D-9F58-6D395B0AC482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8831551"/>
        <c:axId val="1755346287"/>
      </c:lineChart>
      <c:catAx>
        <c:axId val="20388315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346287"/>
        <c:crosses val="autoZero"/>
        <c:auto val="0"/>
        <c:lblAlgn val="ctr"/>
        <c:lblOffset val="100"/>
        <c:noMultiLvlLbl val="0"/>
      </c:catAx>
      <c:valAx>
        <c:axId val="175534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83155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 Fund</a:t>
            </a:r>
            <a:r>
              <a:rPr lang="en-US" baseline="0"/>
              <a:t> - 7 YR Look Back</a:t>
            </a:r>
          </a:p>
          <a:p>
            <a:pPr>
              <a:defRPr/>
            </a:pPr>
            <a:r>
              <a:rPr lang="en-US" sz="1600" b="1" baseline="0"/>
              <a:t>2015 to 2021</a:t>
            </a:r>
            <a:br>
              <a:rPr lang="en-US" sz="1200" baseline="0"/>
            </a:br>
            <a:r>
              <a:rPr lang="en-US" sz="1200" baseline="0"/>
              <a:t>Revenue Vs Expenditures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615048118985126"/>
          <c:y val="0.33499999999999996"/>
          <c:w val="0.83329396325459315"/>
          <c:h val="0.488734324876057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'General Fund'!$B$20</c:f>
              <c:strCache>
                <c:ptCount val="1"/>
                <c:pt idx="0">
                  <c:v>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'General Fund'!$C$20:$I$20</c:f>
              <c:numCache>
                <c:formatCode>"$"#,##0</c:formatCode>
                <c:ptCount val="7"/>
                <c:pt idx="0">
                  <c:v>264267</c:v>
                </c:pt>
                <c:pt idx="1">
                  <c:v>288260</c:v>
                </c:pt>
                <c:pt idx="2">
                  <c:v>288668</c:v>
                </c:pt>
                <c:pt idx="3">
                  <c:v>226006</c:v>
                </c:pt>
                <c:pt idx="4">
                  <c:v>284491</c:v>
                </c:pt>
                <c:pt idx="5">
                  <c:v>457159</c:v>
                </c:pt>
                <c:pt idx="6">
                  <c:v>186855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2-4FD1-ADD0-08AB53F2C300}"/>
            </c:ext>
          </c:extLst>
        </c:ser>
        <c:ser>
          <c:idx val="1"/>
          <c:order val="1"/>
          <c:tx>
            <c:strRef>
              <c:f>'General Fund'!$B$21</c:f>
              <c:strCache>
                <c:ptCount val="1"/>
                <c:pt idx="0">
                  <c:v>Expenditures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'General Fund'!$C$21:$I$21</c:f>
              <c:numCache>
                <c:formatCode>"$"#,##0</c:formatCode>
                <c:ptCount val="7"/>
                <c:pt idx="0">
                  <c:v>335606</c:v>
                </c:pt>
                <c:pt idx="1">
                  <c:v>291552</c:v>
                </c:pt>
                <c:pt idx="2">
                  <c:v>343185</c:v>
                </c:pt>
                <c:pt idx="3">
                  <c:v>253112</c:v>
                </c:pt>
                <c:pt idx="4">
                  <c:v>334646</c:v>
                </c:pt>
                <c:pt idx="5">
                  <c:v>192981</c:v>
                </c:pt>
                <c:pt idx="6">
                  <c:v>345535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2-4FD1-ADD0-08AB53F2C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52751"/>
        <c:axId val="1760468399"/>
        <c:axId val="0"/>
      </c:bar3DChart>
      <c:catAx>
        <c:axId val="104527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468399"/>
        <c:crosses val="autoZero"/>
        <c:auto val="1"/>
        <c:lblAlgn val="ctr"/>
        <c:lblOffset val="100"/>
        <c:noMultiLvlLbl val="0"/>
      </c:catAx>
      <c:valAx>
        <c:axId val="1760468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MVLT</a:t>
            </a:r>
            <a:r>
              <a:rPr lang="en-US"/>
              <a:t> -</a:t>
            </a:r>
            <a:r>
              <a:rPr lang="en-US" baseline="0"/>
              <a:t> 8 YR Look Back</a:t>
            </a:r>
            <a:br>
              <a:rPr lang="en-US" baseline="0"/>
            </a:br>
            <a:r>
              <a:rPr lang="en-US" baseline="0"/>
              <a:t>April 2015 to April 2022</a:t>
            </a:r>
            <a:br>
              <a:rPr lang="en-US" baseline="0"/>
            </a:br>
            <a:r>
              <a:rPr lang="en-US" sz="1100" baseline="0"/>
              <a:t>Fund Balances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Funds'!$B$4</c:f>
              <c:strCache>
                <c:ptCount val="1"/>
                <c:pt idx="0">
                  <c:v>MVLT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Funds'!$C$4:$J$4</c:f>
              <c:numCache>
                <c:formatCode>"$"#,##0</c:formatCode>
                <c:ptCount val="8"/>
                <c:pt idx="0">
                  <c:v>1337.11</c:v>
                </c:pt>
                <c:pt idx="1">
                  <c:v>4608.79</c:v>
                </c:pt>
                <c:pt idx="2">
                  <c:v>5691</c:v>
                </c:pt>
                <c:pt idx="3">
                  <c:v>5985.35</c:v>
                </c:pt>
                <c:pt idx="4">
                  <c:v>8188.68</c:v>
                </c:pt>
                <c:pt idx="5">
                  <c:v>11309.48</c:v>
                </c:pt>
                <c:pt idx="6">
                  <c:v>15445.25</c:v>
                </c:pt>
                <c:pt idx="7">
                  <c:v>19076.79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5-499F-A324-7F65AAF225D4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1613119"/>
        <c:axId val="1759038095"/>
      </c:lineChart>
      <c:catAx>
        <c:axId val="19016131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038095"/>
        <c:crosses val="autoZero"/>
        <c:auto val="1"/>
        <c:lblAlgn val="ctr"/>
        <c:lblOffset val="100"/>
        <c:noMultiLvlLbl val="0"/>
      </c:catAx>
      <c:valAx>
        <c:axId val="1759038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6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Gas Tax </a:t>
            </a:r>
            <a:r>
              <a:rPr lang="en-US"/>
              <a:t>8 YR Look Back</a:t>
            </a:r>
            <a:br>
              <a:rPr lang="en-US"/>
            </a:br>
            <a:r>
              <a:rPr lang="en-US"/>
              <a:t>April 2015 to April 2022</a:t>
            </a:r>
            <a:br>
              <a:rPr lang="en-US"/>
            </a:br>
            <a:r>
              <a:rPr lang="en-US" sz="1100"/>
              <a:t>Fund Balances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Funds'!$B$5</c:f>
              <c:strCache>
                <c:ptCount val="1"/>
                <c:pt idx="0">
                  <c:v>Gas Tax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Funds'!$C$5:$J$5</c:f>
              <c:numCache>
                <c:formatCode>"$"#,##0</c:formatCode>
                <c:ptCount val="8"/>
                <c:pt idx="0">
                  <c:v>57625.83</c:v>
                </c:pt>
                <c:pt idx="1">
                  <c:v>41881.980000000003</c:v>
                </c:pt>
                <c:pt idx="2">
                  <c:v>11469.14</c:v>
                </c:pt>
                <c:pt idx="3">
                  <c:v>17993.849999999999</c:v>
                </c:pt>
                <c:pt idx="4">
                  <c:v>23019.23</c:v>
                </c:pt>
                <c:pt idx="5">
                  <c:v>62064.93</c:v>
                </c:pt>
                <c:pt idx="6">
                  <c:v>118644.81</c:v>
                </c:pt>
                <c:pt idx="7">
                  <c:v>165369.69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0-4E32-A36B-29062CC9B7D3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2554991"/>
        <c:axId val="2080130399"/>
      </c:lineChart>
      <c:catAx>
        <c:axId val="20825549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130399"/>
        <c:crosses val="autoZero"/>
        <c:auto val="1"/>
        <c:lblAlgn val="ctr"/>
        <c:lblOffset val="100"/>
        <c:noMultiLvlLbl val="0"/>
      </c:catAx>
      <c:valAx>
        <c:axId val="2080130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554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Road &amp; Bridge </a:t>
            </a:r>
            <a:r>
              <a:rPr lang="en-US"/>
              <a:t>- 8 YR Look</a:t>
            </a:r>
            <a:r>
              <a:rPr lang="en-US" baseline="0"/>
              <a:t> Back</a:t>
            </a:r>
            <a:br>
              <a:rPr lang="en-US" baseline="0"/>
            </a:br>
            <a:r>
              <a:rPr lang="en-US" baseline="0"/>
              <a:t>April 2015 to April 2022</a:t>
            </a:r>
            <a:br>
              <a:rPr lang="en-US" baseline="0"/>
            </a:br>
            <a:r>
              <a:rPr lang="en-US" sz="1100" baseline="0"/>
              <a:t>Fund Balances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Funds'!$B$6</c:f>
              <c:strCache>
                <c:ptCount val="1"/>
                <c:pt idx="0">
                  <c:v>Roads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Funds'!$C$6:$J$6</c:f>
              <c:numCache>
                <c:formatCode>"$"#,##0</c:formatCode>
                <c:ptCount val="8"/>
                <c:pt idx="0">
                  <c:v>9180.14</c:v>
                </c:pt>
                <c:pt idx="1">
                  <c:v>27486.05</c:v>
                </c:pt>
                <c:pt idx="2">
                  <c:v>48541.1</c:v>
                </c:pt>
                <c:pt idx="3">
                  <c:v>109040.67</c:v>
                </c:pt>
                <c:pt idx="4">
                  <c:v>30961.35</c:v>
                </c:pt>
                <c:pt idx="5">
                  <c:v>42108</c:v>
                </c:pt>
                <c:pt idx="6">
                  <c:v>101106.36</c:v>
                </c:pt>
                <c:pt idx="7">
                  <c:v>135572.95000000001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4-4605-97BC-AA7A3FF49093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4111055"/>
        <c:axId val="1667797615"/>
      </c:lineChart>
      <c:catAx>
        <c:axId val="20741110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797615"/>
        <c:crosses val="autoZero"/>
        <c:auto val="1"/>
        <c:lblAlgn val="ctr"/>
        <c:lblOffset val="100"/>
        <c:noMultiLvlLbl val="0"/>
      </c:catAx>
      <c:valAx>
        <c:axId val="166779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11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Permissive MVLT </a:t>
            </a:r>
            <a:r>
              <a:rPr lang="en-US"/>
              <a:t>- 8 YR Look Back</a:t>
            </a:r>
            <a:br>
              <a:rPr lang="en-US"/>
            </a:br>
            <a:r>
              <a:rPr lang="en-US"/>
              <a:t>April 2015 to April 2022</a:t>
            </a:r>
            <a:br>
              <a:rPr lang="en-US"/>
            </a:br>
            <a:r>
              <a:rPr lang="en-US" sz="1100"/>
              <a:t>Fund</a:t>
            </a:r>
            <a:r>
              <a:rPr lang="en-US" sz="1100" baseline="0"/>
              <a:t> Balances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Funds'!$B$10</c:f>
              <c:strCache>
                <c:ptCount val="1"/>
                <c:pt idx="0">
                  <c:v>Permissive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Funds'!$C$10:$J$10</c:f>
              <c:numCache>
                <c:formatCode>"$"#,##0</c:formatCode>
                <c:ptCount val="8"/>
                <c:pt idx="0">
                  <c:v>1342.08</c:v>
                </c:pt>
                <c:pt idx="1">
                  <c:v>19082.8</c:v>
                </c:pt>
                <c:pt idx="2">
                  <c:v>6873.46</c:v>
                </c:pt>
                <c:pt idx="3">
                  <c:v>11742.07</c:v>
                </c:pt>
                <c:pt idx="4">
                  <c:v>5378.85</c:v>
                </c:pt>
                <c:pt idx="5">
                  <c:v>5154.6499999999996</c:v>
                </c:pt>
                <c:pt idx="6">
                  <c:v>12637.5</c:v>
                </c:pt>
                <c:pt idx="7">
                  <c:v>19335.91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30-4EA6-A09F-1C202B896191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10751"/>
        <c:axId val="2548511"/>
      </c:lineChart>
      <c:catAx>
        <c:axId val="104107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8511"/>
        <c:crosses val="autoZero"/>
        <c:auto val="1"/>
        <c:lblAlgn val="ctr"/>
        <c:lblOffset val="100"/>
        <c:noMultiLvlLbl val="0"/>
      </c:catAx>
      <c:valAx>
        <c:axId val="2548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0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2011/2021/2031/2231</a:t>
            </a:r>
            <a:br>
              <a:rPr lang="en-US"/>
            </a:br>
            <a:r>
              <a:rPr lang="en-US" sz="1400"/>
              <a:t>Total Revenue 7</a:t>
            </a:r>
            <a:r>
              <a:rPr lang="en-US" sz="1400" baseline="0"/>
              <a:t> YR Look Back</a:t>
            </a:r>
            <a:br>
              <a:rPr lang="en-US" baseline="0"/>
            </a:br>
            <a:r>
              <a:rPr lang="en-US" baseline="0"/>
              <a:t>2015 to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'Roads Funds'!$C$35:$I$35</c:f>
              <c:numCache>
                <c:formatCode>"$"#,##0</c:formatCode>
                <c:ptCount val="7"/>
                <c:pt idx="0">
                  <c:v>2909</c:v>
                </c:pt>
                <c:pt idx="1">
                  <c:v>4918</c:v>
                </c:pt>
                <c:pt idx="2">
                  <c:v>3718</c:v>
                </c:pt>
                <c:pt idx="3">
                  <c:v>4103</c:v>
                </c:pt>
                <c:pt idx="4">
                  <c:v>4070</c:v>
                </c:pt>
                <c:pt idx="5">
                  <c:v>4384</c:v>
                </c:pt>
                <c:pt idx="6">
                  <c:v>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7-4866-BD7C-66B9639CBD21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'Roads Funds'!$C$36:$I$36</c:f>
              <c:numCache>
                <c:formatCode>"$"#,##0</c:formatCode>
                <c:ptCount val="7"/>
                <c:pt idx="0">
                  <c:v>97333</c:v>
                </c:pt>
                <c:pt idx="1">
                  <c:v>94498</c:v>
                </c:pt>
                <c:pt idx="2">
                  <c:v>94103</c:v>
                </c:pt>
                <c:pt idx="3">
                  <c:v>108913</c:v>
                </c:pt>
                <c:pt idx="4">
                  <c:v>104887</c:v>
                </c:pt>
                <c:pt idx="5">
                  <c:v>134374</c:v>
                </c:pt>
                <c:pt idx="6">
                  <c:v>140816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7-4866-BD7C-66B9639CBD21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'Roads Funds'!$C$37:$I$37</c:f>
              <c:numCache>
                <c:formatCode>"$"#,##0</c:formatCode>
                <c:ptCount val="7"/>
                <c:pt idx="0">
                  <c:v>124785</c:v>
                </c:pt>
                <c:pt idx="1">
                  <c:v>128286</c:v>
                </c:pt>
                <c:pt idx="2">
                  <c:v>198001</c:v>
                </c:pt>
                <c:pt idx="3">
                  <c:v>71225</c:v>
                </c:pt>
                <c:pt idx="4">
                  <c:v>144008</c:v>
                </c:pt>
                <c:pt idx="5">
                  <c:v>83161</c:v>
                </c:pt>
                <c:pt idx="6">
                  <c:v>140816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E7-4866-BD7C-66B9639CBD21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'Roads Funds'!$C$38:$I$38</c:f>
              <c:numCache>
                <c:formatCode>"$"#,##0</c:formatCode>
                <c:ptCount val="7"/>
                <c:pt idx="0">
                  <c:v>25583</c:v>
                </c:pt>
                <c:pt idx="1">
                  <c:v>29610</c:v>
                </c:pt>
                <c:pt idx="2">
                  <c:v>10252</c:v>
                </c:pt>
                <c:pt idx="3">
                  <c:v>11587</c:v>
                </c:pt>
                <c:pt idx="4">
                  <c:v>19935</c:v>
                </c:pt>
                <c:pt idx="5">
                  <c:v>10133</c:v>
                </c:pt>
                <c:pt idx="6">
                  <c:v>10295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E7-4866-BD7C-66B9639CB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741551"/>
        <c:axId val="8206143"/>
      </c:barChart>
      <c:catAx>
        <c:axId val="5374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6143"/>
        <c:crosses val="autoZero"/>
        <c:auto val="1"/>
        <c:lblAlgn val="ctr"/>
        <c:lblOffset val="100"/>
        <c:noMultiLvlLbl val="0"/>
      </c:catAx>
      <c:valAx>
        <c:axId val="820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1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 Fund -8 YR</a:t>
            </a:r>
            <a:r>
              <a:rPr lang="en-US" baseline="0"/>
              <a:t> Look Back</a:t>
            </a:r>
            <a:br>
              <a:rPr lang="en-US" baseline="0"/>
            </a:br>
            <a:r>
              <a:rPr lang="en-US"/>
              <a:t>2015 to 2022</a:t>
            </a:r>
            <a:br>
              <a:rPr lang="en-US"/>
            </a:br>
            <a:r>
              <a:rPr lang="en-US" sz="1100"/>
              <a:t>April</a:t>
            </a:r>
            <a:r>
              <a:rPr lang="en-US" sz="1100" baseline="0"/>
              <a:t> Balances</a:t>
            </a:r>
            <a:endParaRPr lang="en-US" sz="160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Funds'!$C$3:$J$3</c:f>
              <c:numCache>
                <c:formatCode>"$"#,##0</c:formatCode>
                <c:ptCount val="8"/>
                <c:pt idx="0">
                  <c:v>342268.8</c:v>
                </c:pt>
                <c:pt idx="1">
                  <c:v>198393.68</c:v>
                </c:pt>
                <c:pt idx="2">
                  <c:v>186202.04</c:v>
                </c:pt>
                <c:pt idx="3">
                  <c:v>175692.43</c:v>
                </c:pt>
                <c:pt idx="4">
                  <c:v>131434.09</c:v>
                </c:pt>
                <c:pt idx="5">
                  <c:v>121694.92</c:v>
                </c:pt>
                <c:pt idx="6">
                  <c:v>401367.9</c:v>
                </c:pt>
                <c:pt idx="7">
                  <c:v>234111.78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C7-46FE-8AA5-77EE69E0F75D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8831551"/>
        <c:axId val="1755346287"/>
      </c:lineChart>
      <c:catAx>
        <c:axId val="20388315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346287"/>
        <c:crosses val="autoZero"/>
        <c:auto val="0"/>
        <c:lblAlgn val="ctr"/>
        <c:lblOffset val="100"/>
        <c:noMultiLvlLbl val="0"/>
      </c:catAx>
      <c:valAx>
        <c:axId val="175534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83155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2011/2021/2031/2231</a:t>
            </a:r>
          </a:p>
          <a:p>
            <a:pPr>
              <a:defRPr/>
            </a:pPr>
            <a:r>
              <a:rPr lang="en-US" b="1"/>
              <a:t>Total Expenditure 7 YR Look</a:t>
            </a:r>
            <a:r>
              <a:rPr lang="en-US" b="1" baseline="0"/>
              <a:t> Back</a:t>
            </a:r>
          </a:p>
          <a:p>
            <a:pPr>
              <a:defRPr/>
            </a:pPr>
            <a:r>
              <a:rPr lang="en-US" b="1" baseline="0"/>
              <a:t>2015 to 2021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'Roads Funds'!$C$40:$I$40</c:f>
              <c:numCache>
                <c:formatCode>"$"#,##0</c:formatCode>
                <c:ptCount val="7"/>
                <c:pt idx="0">
                  <c:v>1853</c:v>
                </c:pt>
                <c:pt idx="1">
                  <c:v>2748</c:v>
                </c:pt>
                <c:pt idx="2">
                  <c:v>4401</c:v>
                </c:pt>
                <c:pt idx="3">
                  <c:v>1646</c:v>
                </c:pt>
                <c:pt idx="4">
                  <c:v>1277</c:v>
                </c:pt>
                <c:pt idx="5">
                  <c:v>540</c:v>
                </c:pt>
                <c:pt idx="6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8-46E2-9CE9-159447311FC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'Roads Funds'!$C$41:$I$41</c:f>
              <c:numCache>
                <c:formatCode>"$"#,##0</c:formatCode>
                <c:ptCount val="7"/>
                <c:pt idx="0">
                  <c:v>100191</c:v>
                </c:pt>
                <c:pt idx="1">
                  <c:v>128188</c:v>
                </c:pt>
                <c:pt idx="2">
                  <c:v>105454</c:v>
                </c:pt>
                <c:pt idx="3">
                  <c:v>86968</c:v>
                </c:pt>
                <c:pt idx="4">
                  <c:v>89521</c:v>
                </c:pt>
                <c:pt idx="5">
                  <c:v>69069</c:v>
                </c:pt>
                <c:pt idx="6">
                  <c:v>94824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8-46E2-9CE9-159447311FC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'Roads Funds'!$C$42:$I$42</c:f>
              <c:numCache>
                <c:formatCode>"$"#,##0</c:formatCode>
                <c:ptCount val="7"/>
                <c:pt idx="0">
                  <c:v>138543</c:v>
                </c:pt>
                <c:pt idx="1">
                  <c:v>124949</c:v>
                </c:pt>
                <c:pt idx="2">
                  <c:v>118621</c:v>
                </c:pt>
                <c:pt idx="3">
                  <c:v>153011</c:v>
                </c:pt>
                <c:pt idx="4">
                  <c:v>123643</c:v>
                </c:pt>
                <c:pt idx="5">
                  <c:v>29902</c:v>
                </c:pt>
                <c:pt idx="6">
                  <c:v>30998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8-46E2-9CE9-159447311FC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'Roads Funds'!$C$43:$I$43</c:f>
              <c:numCache>
                <c:formatCode>"$"#,##0</c:formatCode>
                <c:ptCount val="7"/>
                <c:pt idx="0">
                  <c:v>38128</c:v>
                </c:pt>
                <c:pt idx="1">
                  <c:v>26508</c:v>
                </c:pt>
                <c:pt idx="2">
                  <c:v>3232</c:v>
                </c:pt>
                <c:pt idx="3">
                  <c:v>18133</c:v>
                </c:pt>
                <c:pt idx="4">
                  <c:v>23601</c:v>
                </c:pt>
                <c:pt idx="5">
                  <c:v>4407</c:v>
                </c:pt>
                <c:pt idx="6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B8-46E2-9CE9-159447311F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33428719"/>
        <c:axId val="8221535"/>
      </c:barChart>
      <c:catAx>
        <c:axId val="203342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535"/>
        <c:crosses val="autoZero"/>
        <c:auto val="1"/>
        <c:lblAlgn val="ctr"/>
        <c:lblOffset val="100"/>
        <c:noMultiLvlLbl val="0"/>
      </c:catAx>
      <c:valAx>
        <c:axId val="822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428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Police - 8 YR Look Back</a:t>
            </a:r>
            <a:br>
              <a:rPr lang="en-US"/>
            </a:br>
            <a:r>
              <a:rPr lang="en-US"/>
              <a:t>2015 to 2022</a:t>
            </a:r>
            <a:br>
              <a:rPr lang="en-US"/>
            </a:br>
            <a:r>
              <a:rPr lang="en-US" sz="1100"/>
              <a:t>April Balances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Funds'!$B$7</c:f>
              <c:strCache>
                <c:ptCount val="1"/>
                <c:pt idx="0">
                  <c:v>Police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Funds'!$C$7:$J$7</c:f>
              <c:numCache>
                <c:formatCode>"$"#,##0</c:formatCode>
                <c:ptCount val="8"/>
                <c:pt idx="0">
                  <c:v>333994.64</c:v>
                </c:pt>
                <c:pt idx="1">
                  <c:v>219270.8</c:v>
                </c:pt>
                <c:pt idx="2">
                  <c:v>348599.55</c:v>
                </c:pt>
                <c:pt idx="3">
                  <c:v>346075.29</c:v>
                </c:pt>
                <c:pt idx="4">
                  <c:v>321680.64000000001</c:v>
                </c:pt>
                <c:pt idx="5">
                  <c:v>271839.31</c:v>
                </c:pt>
                <c:pt idx="6">
                  <c:v>271063.75</c:v>
                </c:pt>
                <c:pt idx="7">
                  <c:v>293751.27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C-4D70-8658-8714BB3B352C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37743"/>
        <c:axId val="2559327"/>
      </c:lineChart>
      <c:catAx>
        <c:axId val="22377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9327"/>
        <c:crosses val="autoZero"/>
        <c:auto val="1"/>
        <c:lblAlgn val="ctr"/>
        <c:lblOffset val="100"/>
        <c:noMultiLvlLbl val="0"/>
      </c:catAx>
      <c:valAx>
        <c:axId val="2559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Law Enforcement</a:t>
            </a:r>
            <a:r>
              <a:rPr lang="en-US" baseline="0"/>
              <a:t> Trust </a:t>
            </a:r>
            <a:r>
              <a:rPr lang="en-US" sz="1000" baseline="0"/>
              <a:t>(Drug Fund) </a:t>
            </a:r>
            <a:r>
              <a:rPr lang="en-US" baseline="0"/>
              <a:t>-8 YR Look Back</a:t>
            </a:r>
            <a:br>
              <a:rPr lang="en-US" baseline="0"/>
            </a:br>
            <a:r>
              <a:rPr lang="en-US" baseline="0"/>
              <a:t>2015 to 2022 </a:t>
            </a:r>
            <a:br>
              <a:rPr lang="en-US" baseline="0"/>
            </a:br>
            <a:r>
              <a:rPr lang="en-US" sz="1100" baseline="0"/>
              <a:t>April Balances 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Funds'!$B$11</c:f>
              <c:strCache>
                <c:ptCount val="1"/>
                <c:pt idx="0">
                  <c:v>Law 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Funds'!$C$11:$J$11</c:f>
              <c:numCache>
                <c:formatCode>"$"#,##0</c:formatCode>
                <c:ptCount val="8"/>
                <c:pt idx="0">
                  <c:v>41540.720000000001</c:v>
                </c:pt>
                <c:pt idx="1">
                  <c:v>45331.3</c:v>
                </c:pt>
                <c:pt idx="2">
                  <c:v>44405.48</c:v>
                </c:pt>
                <c:pt idx="3">
                  <c:v>46487.98</c:v>
                </c:pt>
                <c:pt idx="4">
                  <c:v>48624.88</c:v>
                </c:pt>
                <c:pt idx="5">
                  <c:v>15763.18</c:v>
                </c:pt>
                <c:pt idx="6">
                  <c:v>20506.68</c:v>
                </c:pt>
                <c:pt idx="7">
                  <c:v>23522.639999999999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F-49DC-A0B9-2BC0A9C92157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78143"/>
        <c:axId val="2074841695"/>
      </c:lineChart>
      <c:catAx>
        <c:axId val="22781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841695"/>
        <c:crosses val="autoZero"/>
        <c:auto val="1"/>
        <c:lblAlgn val="ctr"/>
        <c:lblOffset val="100"/>
        <c:noMultiLvlLbl val="0"/>
      </c:catAx>
      <c:valAx>
        <c:axId val="207484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8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Law Enforcement &amp; Education </a:t>
            </a:r>
            <a:r>
              <a:rPr lang="en-US" sz="1000"/>
              <a:t>(LEEF) </a:t>
            </a:r>
            <a:r>
              <a:rPr lang="en-US" sz="1200"/>
              <a:t>- 8 YR Look Back</a:t>
            </a:r>
            <a:br>
              <a:rPr lang="en-US"/>
            </a:br>
            <a:r>
              <a:rPr lang="en-US"/>
              <a:t>2015 to 2022</a:t>
            </a:r>
            <a:br>
              <a:rPr lang="en-US"/>
            </a:br>
            <a:r>
              <a:rPr lang="en-US" sz="1000"/>
              <a:t>April</a:t>
            </a:r>
            <a:r>
              <a:rPr lang="en-US" sz="1000" baseline="0"/>
              <a:t>  Balances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Funds'!$B$12</c:f>
              <c:strCache>
                <c:ptCount val="1"/>
                <c:pt idx="0">
                  <c:v>Law EEF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'All Funds'!$C$12:$J$12</c:f>
              <c:numCache>
                <c:formatCode>"$"#,##0</c:formatCode>
                <c:ptCount val="8"/>
                <c:pt idx="0">
                  <c:v>5869.39</c:v>
                </c:pt>
                <c:pt idx="1">
                  <c:v>6657.39</c:v>
                </c:pt>
                <c:pt idx="2">
                  <c:v>7215.17</c:v>
                </c:pt>
                <c:pt idx="3">
                  <c:v>7755.17</c:v>
                </c:pt>
                <c:pt idx="4">
                  <c:v>8406.17</c:v>
                </c:pt>
                <c:pt idx="5">
                  <c:v>8946.17</c:v>
                </c:pt>
                <c:pt idx="6">
                  <c:v>9407.82</c:v>
                </c:pt>
                <c:pt idx="7">
                  <c:v>9794.4699999999993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7-444F-9012-F0F6B69BE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2351"/>
        <c:axId val="2553503"/>
      </c:lineChart>
      <c:catAx>
        <c:axId val="104523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503"/>
        <c:crosses val="autoZero"/>
        <c:auto val="1"/>
        <c:lblAlgn val="ctr"/>
        <c:lblOffset val="100"/>
        <c:noMultiLvlLbl val="0"/>
      </c:catAx>
      <c:valAx>
        <c:axId val="2553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2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2191/2261/2271</a:t>
            </a:r>
            <a:br>
              <a:rPr lang="en-US"/>
            </a:br>
            <a:r>
              <a:rPr lang="en-US"/>
              <a:t>Police</a:t>
            </a:r>
            <a:r>
              <a:rPr lang="en-US" baseline="0"/>
              <a:t> Funds Revenue 7 Yr Look Back</a:t>
            </a:r>
            <a:br>
              <a:rPr lang="en-US" baseline="0"/>
            </a:br>
            <a:r>
              <a:rPr lang="en-US" baseline="0"/>
              <a:t>2015 to 2021</a:t>
            </a:r>
            <a:endParaRPr lang="en-US"/>
          </a:p>
        </c:rich>
      </c:tx>
      <c:layout>
        <c:manualLayout>
          <c:xMode val="edge"/>
          <c:yMode val="edge"/>
          <c:x val="0.2007360017497812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'Police Funds'!$C$36:$I$36</c:f>
              <c:numCache>
                <c:formatCode>"$"#,##0</c:formatCode>
                <c:ptCount val="7"/>
                <c:pt idx="0">
                  <c:v>470111</c:v>
                </c:pt>
                <c:pt idx="1">
                  <c:v>556086</c:v>
                </c:pt>
                <c:pt idx="2">
                  <c:v>789255</c:v>
                </c:pt>
                <c:pt idx="3">
                  <c:v>688681</c:v>
                </c:pt>
                <c:pt idx="4">
                  <c:v>678603</c:v>
                </c:pt>
                <c:pt idx="5">
                  <c:v>649332</c:v>
                </c:pt>
                <c:pt idx="6">
                  <c:v>684032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1-4404-8ABC-32E1C6AB569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'Police Funds'!$C$37:$I$37</c:f>
              <c:numCache>
                <c:formatCode>"$"#,##0</c:formatCode>
                <c:ptCount val="7"/>
                <c:pt idx="0">
                  <c:v>9084</c:v>
                </c:pt>
                <c:pt idx="1">
                  <c:v>3025</c:v>
                </c:pt>
                <c:pt idx="2">
                  <c:v>1956</c:v>
                </c:pt>
                <c:pt idx="3">
                  <c:v>1547</c:v>
                </c:pt>
                <c:pt idx="4">
                  <c:v>1818</c:v>
                </c:pt>
                <c:pt idx="5">
                  <c:v>588</c:v>
                </c:pt>
                <c:pt idx="6">
                  <c:v>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1-4404-8ABC-32E1C6AB569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'Police Funds'!$C$38:$I$38</c:f>
              <c:numCache>
                <c:formatCode>"$"#,##0</c:formatCode>
                <c:ptCount val="7"/>
                <c:pt idx="0">
                  <c:v>683</c:v>
                </c:pt>
                <c:pt idx="1">
                  <c:v>785</c:v>
                </c:pt>
                <c:pt idx="2">
                  <c:v>712</c:v>
                </c:pt>
                <c:pt idx="3">
                  <c:v>455</c:v>
                </c:pt>
                <c:pt idx="4">
                  <c:v>791</c:v>
                </c:pt>
                <c:pt idx="5">
                  <c:v>320</c:v>
                </c:pt>
                <c:pt idx="6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1-4404-8ABC-32E1C6AB5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0282351"/>
        <c:axId val="1667753007"/>
      </c:barChart>
      <c:catAx>
        <c:axId val="1750282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753007"/>
        <c:crosses val="autoZero"/>
        <c:auto val="1"/>
        <c:lblAlgn val="ctr"/>
        <c:lblOffset val="100"/>
        <c:noMultiLvlLbl val="0"/>
      </c:catAx>
      <c:valAx>
        <c:axId val="166775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28235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2191/2261/2271</a:t>
            </a:r>
          </a:p>
          <a:p>
            <a:pPr>
              <a:defRPr/>
            </a:pPr>
            <a:r>
              <a:rPr lang="en-US"/>
              <a:t>Police Funds Expenditure- 7 YR</a:t>
            </a:r>
            <a:r>
              <a:rPr lang="en-US" baseline="0"/>
              <a:t> Look Back</a:t>
            </a:r>
            <a:br>
              <a:rPr lang="en-US" baseline="0"/>
            </a:br>
            <a:r>
              <a:rPr lang="en-US" baseline="0"/>
              <a:t>2015 to 2021</a:t>
            </a:r>
          </a:p>
        </c:rich>
      </c:tx>
      <c:layout>
        <c:manualLayout>
          <c:xMode val="edge"/>
          <c:yMode val="edge"/>
          <c:x val="0.1654304461942257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'Police Funds'!$C$40:$I$40</c:f>
              <c:numCache>
                <c:formatCode>"$"#,##0</c:formatCode>
                <c:ptCount val="7"/>
                <c:pt idx="0">
                  <c:v>557478</c:v>
                </c:pt>
                <c:pt idx="1">
                  <c:v>590219</c:v>
                </c:pt>
                <c:pt idx="2">
                  <c:v>639720</c:v>
                </c:pt>
                <c:pt idx="3">
                  <c:v>719757</c:v>
                </c:pt>
                <c:pt idx="4">
                  <c:v>766434</c:v>
                </c:pt>
                <c:pt idx="5">
                  <c:v>652830</c:v>
                </c:pt>
                <c:pt idx="6">
                  <c:v>711718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8-4E6C-8323-4E2A7ADC948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'Police Funds'!$C$41:$I$41</c:f>
              <c:numCache>
                <c:formatCode>"$"#,##0</c:formatCode>
                <c:ptCount val="7"/>
                <c:pt idx="0">
                  <c:v>3818</c:v>
                </c:pt>
                <c:pt idx="1">
                  <c:v>4225</c:v>
                </c:pt>
                <c:pt idx="2">
                  <c:v>0</c:v>
                </c:pt>
                <c:pt idx="3">
                  <c:v>0</c:v>
                </c:pt>
                <c:pt idx="4">
                  <c:v>33604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8-4E6C-8323-4E2A7ADC948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'Police Funds'!$C$42:$I$42</c:f>
              <c:numCache>
                <c:formatCode>"$"#,##0</c:formatCode>
                <c:ptCount val="7"/>
                <c:pt idx="0">
                  <c:v>0</c:v>
                </c:pt>
                <c:pt idx="1">
                  <c:v>259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78-4E6C-8323-4E2A7ADC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3563855"/>
        <c:axId val="2106451023"/>
      </c:barChart>
      <c:catAx>
        <c:axId val="175356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451023"/>
        <c:crosses val="autoZero"/>
        <c:auto val="1"/>
        <c:lblAlgn val="ctr"/>
        <c:lblOffset val="100"/>
        <c:noMultiLvlLbl val="0"/>
      </c:catAx>
      <c:valAx>
        <c:axId val="2106451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5638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Fire - 8 YR Look Back</a:t>
            </a:r>
            <a:br>
              <a:rPr lang="en-US"/>
            </a:br>
            <a:r>
              <a:rPr lang="en-US"/>
              <a:t>2015 - 2022</a:t>
            </a:r>
            <a:br>
              <a:rPr lang="en-US"/>
            </a:br>
            <a:r>
              <a:rPr lang="en-US" sz="1100"/>
              <a:t>April Balances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Funds'!$C$8:$J$8</c:f>
              <c:numCache>
                <c:formatCode>"$"#,##0</c:formatCode>
                <c:ptCount val="8"/>
                <c:pt idx="0">
                  <c:v>62873.37</c:v>
                </c:pt>
                <c:pt idx="1">
                  <c:v>128515.57</c:v>
                </c:pt>
                <c:pt idx="2">
                  <c:v>164880.09</c:v>
                </c:pt>
                <c:pt idx="3">
                  <c:v>223896.65</c:v>
                </c:pt>
                <c:pt idx="4">
                  <c:v>287756.34999999998</c:v>
                </c:pt>
                <c:pt idx="5">
                  <c:v>346864.78</c:v>
                </c:pt>
                <c:pt idx="6">
                  <c:v>380575.29</c:v>
                </c:pt>
                <c:pt idx="7">
                  <c:v>481076.85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6C-4B62-85B0-70F273E4901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8239"/>
        <c:axId val="1965991759"/>
      </c:lineChart>
      <c:catAx>
        <c:axId val="29382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991759"/>
        <c:crosses val="autoZero"/>
        <c:auto val="1"/>
        <c:lblAlgn val="ctr"/>
        <c:lblOffset val="100"/>
        <c:noMultiLvlLbl val="0"/>
      </c:catAx>
      <c:valAx>
        <c:axId val="196599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8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Fire</a:t>
            </a:r>
            <a:r>
              <a:rPr lang="en-US" baseline="0"/>
              <a:t> Fund's 7 YR Look Back</a:t>
            </a:r>
            <a:br>
              <a:rPr lang="en-US" baseline="0"/>
            </a:br>
            <a:r>
              <a:rPr lang="en-US" sz="1400" baseline="0"/>
              <a:t>Revenue Vs Expenditures</a:t>
            </a:r>
            <a:br>
              <a:rPr lang="en-US" baseline="0"/>
            </a:br>
            <a:r>
              <a:rPr lang="en-US" sz="1400" baseline="0"/>
              <a:t>2015 to 2021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'Fire Fund'!$C$20:$I$20</c:f>
              <c:numCache>
                <c:formatCode>"$"#,##0</c:formatCode>
                <c:ptCount val="7"/>
                <c:pt idx="0">
                  <c:v>327680</c:v>
                </c:pt>
                <c:pt idx="1">
                  <c:v>354450</c:v>
                </c:pt>
                <c:pt idx="2">
                  <c:v>430445</c:v>
                </c:pt>
                <c:pt idx="3">
                  <c:v>361180</c:v>
                </c:pt>
                <c:pt idx="4">
                  <c:v>379182</c:v>
                </c:pt>
                <c:pt idx="5">
                  <c:v>378210</c:v>
                </c:pt>
                <c:pt idx="6">
                  <c:v>447083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F-4FB5-9D7A-E3293CECF161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'Fire Fund'!$C$21:$I$21</c:f>
              <c:numCache>
                <c:formatCode>"$"#,##0</c:formatCode>
                <c:ptCount val="7"/>
                <c:pt idx="0">
                  <c:v>283860</c:v>
                </c:pt>
                <c:pt idx="1">
                  <c:v>358101</c:v>
                </c:pt>
                <c:pt idx="2">
                  <c:v>331651</c:v>
                </c:pt>
                <c:pt idx="3">
                  <c:v>282170</c:v>
                </c:pt>
                <c:pt idx="4">
                  <c:v>315755</c:v>
                </c:pt>
                <c:pt idx="5">
                  <c:v>356329</c:v>
                </c:pt>
                <c:pt idx="6">
                  <c:v>351677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F-4FB5-9D7A-E3293CECF1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6479167"/>
        <c:axId val="1667753423"/>
      </c:barChart>
      <c:catAx>
        <c:axId val="175647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753423"/>
        <c:crosses val="autoZero"/>
        <c:auto val="1"/>
        <c:lblAlgn val="ctr"/>
        <c:lblOffset val="100"/>
        <c:noMultiLvlLbl val="0"/>
      </c:catAx>
      <c:valAx>
        <c:axId val="1667753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479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Park - 8</a:t>
            </a:r>
            <a:r>
              <a:rPr lang="en-US" baseline="0"/>
              <a:t> YR Look Back</a:t>
            </a:r>
            <a:br>
              <a:rPr lang="en-US" baseline="0"/>
            </a:br>
            <a:r>
              <a:rPr lang="en-US" baseline="0"/>
              <a:t>2015 - 2022</a:t>
            </a:r>
            <a:br>
              <a:rPr lang="en-US" baseline="0"/>
            </a:br>
            <a:r>
              <a:rPr lang="en-US" sz="1100" baseline="0"/>
              <a:t>April Balances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Funds'!$B$9</c:f>
              <c:strCache>
                <c:ptCount val="1"/>
                <c:pt idx="0">
                  <c:v>Park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Funds'!$C$9:$J$9</c:f>
              <c:numCache>
                <c:formatCode>"$"#,##0</c:formatCode>
                <c:ptCount val="8"/>
                <c:pt idx="0">
                  <c:v>112434.71</c:v>
                </c:pt>
                <c:pt idx="1">
                  <c:v>94822.8</c:v>
                </c:pt>
                <c:pt idx="2">
                  <c:v>93549.75</c:v>
                </c:pt>
                <c:pt idx="3">
                  <c:v>52429.11</c:v>
                </c:pt>
                <c:pt idx="4">
                  <c:v>65957.570000000007</c:v>
                </c:pt>
                <c:pt idx="5">
                  <c:v>44182.55</c:v>
                </c:pt>
                <c:pt idx="6">
                  <c:v>66243.03</c:v>
                </c:pt>
                <c:pt idx="7">
                  <c:v>84956.21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8-4D26-B7F1-5857F31A27FB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361967"/>
        <c:axId val="1966017135"/>
      </c:lineChart>
      <c:catAx>
        <c:axId val="363619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017135"/>
        <c:crosses val="autoZero"/>
        <c:auto val="1"/>
        <c:lblAlgn val="ctr"/>
        <c:lblOffset val="100"/>
        <c:noMultiLvlLbl val="0"/>
      </c:catAx>
      <c:valAx>
        <c:axId val="196601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61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Park</a:t>
            </a:r>
            <a:r>
              <a:rPr lang="en-US" baseline="0"/>
              <a:t> Fund - 7 YR Look Back</a:t>
            </a:r>
            <a:br>
              <a:rPr lang="en-US" baseline="0"/>
            </a:br>
            <a:r>
              <a:rPr lang="en-US" sz="1400" baseline="0"/>
              <a:t>Revenue vs Expenditures</a:t>
            </a:r>
            <a:br>
              <a:rPr lang="en-US" baseline="0"/>
            </a:br>
            <a:r>
              <a:rPr lang="en-US" sz="1400" baseline="0"/>
              <a:t>2015-2021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'Park Fund'!$C$20:$I$20</c:f>
              <c:numCache>
                <c:formatCode>"$"#,##0</c:formatCode>
                <c:ptCount val="7"/>
                <c:pt idx="0">
                  <c:v>56893</c:v>
                </c:pt>
                <c:pt idx="1">
                  <c:v>29610</c:v>
                </c:pt>
                <c:pt idx="2">
                  <c:v>75474</c:v>
                </c:pt>
                <c:pt idx="3">
                  <c:v>69289</c:v>
                </c:pt>
                <c:pt idx="4">
                  <c:v>72211</c:v>
                </c:pt>
                <c:pt idx="5">
                  <c:v>75116</c:v>
                </c:pt>
                <c:pt idx="6">
                  <c:v>59405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0-4086-BCDC-46F31B0CBB8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'Park Fund'!$C$21:$I$21</c:f>
              <c:numCache>
                <c:formatCode>"$"#,##0</c:formatCode>
                <c:ptCount val="7"/>
                <c:pt idx="0">
                  <c:v>75526</c:v>
                </c:pt>
                <c:pt idx="1">
                  <c:v>79649</c:v>
                </c:pt>
                <c:pt idx="2">
                  <c:v>108958</c:v>
                </c:pt>
                <c:pt idx="3">
                  <c:v>66827</c:v>
                </c:pt>
                <c:pt idx="4">
                  <c:v>76277</c:v>
                </c:pt>
                <c:pt idx="5">
                  <c:v>64449</c:v>
                </c:pt>
                <c:pt idx="6">
                  <c:v>48933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0-4086-BCDC-46F31B0CBB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1244271"/>
        <c:axId val="2115813823"/>
      </c:barChart>
      <c:catAx>
        <c:axId val="205124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813823"/>
        <c:crosses val="autoZero"/>
        <c:auto val="1"/>
        <c:lblAlgn val="ctr"/>
        <c:lblOffset val="100"/>
        <c:noMultiLvlLbl val="0"/>
      </c:catAx>
      <c:valAx>
        <c:axId val="2115813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244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MVLT -</a:t>
            </a:r>
            <a:r>
              <a:rPr lang="en-US" baseline="0"/>
              <a:t> 8 YR Look Back</a:t>
            </a:r>
            <a:br>
              <a:rPr lang="en-US" baseline="0"/>
            </a:br>
            <a:r>
              <a:rPr lang="en-US" baseline="0"/>
              <a:t>2015 to 2022</a:t>
            </a:r>
            <a:br>
              <a:rPr lang="en-US" baseline="0"/>
            </a:br>
            <a:r>
              <a:rPr lang="en-US" sz="1100" baseline="0"/>
              <a:t>April Balances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Funds'!$B$4</c:f>
              <c:strCache>
                <c:ptCount val="1"/>
                <c:pt idx="0">
                  <c:v>MVLT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Funds'!$C$4:$J$4</c:f>
              <c:numCache>
                <c:formatCode>"$"#,##0</c:formatCode>
                <c:ptCount val="8"/>
                <c:pt idx="0">
                  <c:v>1337.11</c:v>
                </c:pt>
                <c:pt idx="1">
                  <c:v>4608.79</c:v>
                </c:pt>
                <c:pt idx="2">
                  <c:v>5691</c:v>
                </c:pt>
                <c:pt idx="3">
                  <c:v>5985.35</c:v>
                </c:pt>
                <c:pt idx="4">
                  <c:v>8188.68</c:v>
                </c:pt>
                <c:pt idx="5">
                  <c:v>11309.48</c:v>
                </c:pt>
                <c:pt idx="6">
                  <c:v>15445.25</c:v>
                </c:pt>
                <c:pt idx="7">
                  <c:v>19076.79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24-4943-A617-EFCF5B12AEB1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1613119"/>
        <c:axId val="1759038095"/>
      </c:lineChart>
      <c:catAx>
        <c:axId val="19016131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038095"/>
        <c:crosses val="autoZero"/>
        <c:auto val="1"/>
        <c:lblAlgn val="ctr"/>
        <c:lblOffset val="100"/>
        <c:noMultiLvlLbl val="0"/>
      </c:catAx>
      <c:valAx>
        <c:axId val="1759038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6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 Tax 8 YR Look Back</a:t>
            </a:r>
            <a:br>
              <a:rPr lang="en-US"/>
            </a:br>
            <a:r>
              <a:rPr lang="en-US"/>
              <a:t>2015 to 2022</a:t>
            </a:r>
            <a:br>
              <a:rPr lang="en-US"/>
            </a:br>
            <a:r>
              <a:rPr lang="en-US" sz="1100"/>
              <a:t>April Balances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Funds'!$B$5</c:f>
              <c:strCache>
                <c:ptCount val="1"/>
                <c:pt idx="0">
                  <c:v>Gas Tax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Funds'!$C$5:$J$5</c:f>
              <c:numCache>
                <c:formatCode>"$"#,##0</c:formatCode>
                <c:ptCount val="8"/>
                <c:pt idx="0">
                  <c:v>57625.83</c:v>
                </c:pt>
                <c:pt idx="1">
                  <c:v>41881.980000000003</c:v>
                </c:pt>
                <c:pt idx="2">
                  <c:v>11469.14</c:v>
                </c:pt>
                <c:pt idx="3">
                  <c:v>17993.849999999999</c:v>
                </c:pt>
                <c:pt idx="4">
                  <c:v>23019.23</c:v>
                </c:pt>
                <c:pt idx="5">
                  <c:v>62064.93</c:v>
                </c:pt>
                <c:pt idx="6">
                  <c:v>118644.81</c:v>
                </c:pt>
                <c:pt idx="7">
                  <c:v>165369.69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4-437D-9062-D1D40CFF1597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2554991"/>
        <c:axId val="2080130399"/>
      </c:lineChart>
      <c:catAx>
        <c:axId val="20825549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130399"/>
        <c:crosses val="autoZero"/>
        <c:auto val="1"/>
        <c:lblAlgn val="ctr"/>
        <c:lblOffset val="100"/>
        <c:noMultiLvlLbl val="0"/>
      </c:catAx>
      <c:valAx>
        <c:axId val="2080130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554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&amp; Bridge - 8 YR Look</a:t>
            </a:r>
            <a:r>
              <a:rPr lang="en-US" baseline="0"/>
              <a:t> Back</a:t>
            </a:r>
            <a:br>
              <a:rPr lang="en-US" baseline="0"/>
            </a:br>
            <a:r>
              <a:rPr lang="en-US" baseline="0"/>
              <a:t>2015 to 2022</a:t>
            </a:r>
            <a:br>
              <a:rPr lang="en-US" baseline="0"/>
            </a:br>
            <a:r>
              <a:rPr lang="en-US" sz="1100" baseline="0"/>
              <a:t>April Balances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Funds'!$B$6</c:f>
              <c:strCache>
                <c:ptCount val="1"/>
                <c:pt idx="0">
                  <c:v>Roads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Funds'!$C$6:$J$6</c:f>
              <c:numCache>
                <c:formatCode>"$"#,##0</c:formatCode>
                <c:ptCount val="8"/>
                <c:pt idx="0">
                  <c:v>9180.14</c:v>
                </c:pt>
                <c:pt idx="1">
                  <c:v>27486.05</c:v>
                </c:pt>
                <c:pt idx="2">
                  <c:v>48541.1</c:v>
                </c:pt>
                <c:pt idx="3">
                  <c:v>109040.67</c:v>
                </c:pt>
                <c:pt idx="4">
                  <c:v>30961.35</c:v>
                </c:pt>
                <c:pt idx="5">
                  <c:v>42108</c:v>
                </c:pt>
                <c:pt idx="6">
                  <c:v>101106.36</c:v>
                </c:pt>
                <c:pt idx="7">
                  <c:v>135572.95000000001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DE-4B77-98AF-A5FD416A6973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4111055"/>
        <c:axId val="1667797615"/>
      </c:lineChart>
      <c:catAx>
        <c:axId val="20741110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797615"/>
        <c:crosses val="autoZero"/>
        <c:auto val="1"/>
        <c:lblAlgn val="ctr"/>
        <c:lblOffset val="100"/>
        <c:noMultiLvlLbl val="0"/>
      </c:catAx>
      <c:valAx>
        <c:axId val="166779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11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Police - 8 YR Look Back</a:t>
            </a:r>
            <a:br>
              <a:rPr lang="en-US"/>
            </a:br>
            <a:r>
              <a:rPr lang="en-US"/>
              <a:t>2015 to 2022</a:t>
            </a:r>
            <a:br>
              <a:rPr lang="en-US"/>
            </a:br>
            <a:r>
              <a:rPr lang="en-US" sz="1100"/>
              <a:t>April Balances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Funds'!$B$7</c:f>
              <c:strCache>
                <c:ptCount val="1"/>
                <c:pt idx="0">
                  <c:v>Police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Funds'!$C$7:$J$7</c:f>
              <c:numCache>
                <c:formatCode>"$"#,##0</c:formatCode>
                <c:ptCount val="8"/>
                <c:pt idx="0">
                  <c:v>333994.64</c:v>
                </c:pt>
                <c:pt idx="1">
                  <c:v>219270.8</c:v>
                </c:pt>
                <c:pt idx="2">
                  <c:v>348599.55</c:v>
                </c:pt>
                <c:pt idx="3">
                  <c:v>346075.29</c:v>
                </c:pt>
                <c:pt idx="4">
                  <c:v>321680.64000000001</c:v>
                </c:pt>
                <c:pt idx="5">
                  <c:v>271839.31</c:v>
                </c:pt>
                <c:pt idx="6">
                  <c:v>271063.75</c:v>
                </c:pt>
                <c:pt idx="7">
                  <c:v>293751.27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7F-4A12-9E90-1B8A7C36953C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37743"/>
        <c:axId val="2559327"/>
      </c:lineChart>
      <c:catAx>
        <c:axId val="22377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9327"/>
        <c:crosses val="autoZero"/>
        <c:auto val="1"/>
        <c:lblAlgn val="ctr"/>
        <c:lblOffset val="100"/>
        <c:noMultiLvlLbl val="0"/>
      </c:catAx>
      <c:valAx>
        <c:axId val="2559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Fire - 8 YR Look Back</a:t>
            </a:r>
            <a:br>
              <a:rPr lang="en-US"/>
            </a:br>
            <a:r>
              <a:rPr lang="en-US"/>
              <a:t>2015 - 2022</a:t>
            </a:r>
            <a:br>
              <a:rPr lang="en-US"/>
            </a:br>
            <a:r>
              <a:rPr lang="en-US" sz="1100"/>
              <a:t>April Balances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Funds'!$C$8:$J$8</c:f>
              <c:numCache>
                <c:formatCode>"$"#,##0</c:formatCode>
                <c:ptCount val="8"/>
                <c:pt idx="0">
                  <c:v>62873.37</c:v>
                </c:pt>
                <c:pt idx="1">
                  <c:v>128515.57</c:v>
                </c:pt>
                <c:pt idx="2">
                  <c:v>164880.09</c:v>
                </c:pt>
                <c:pt idx="3">
                  <c:v>223896.65</c:v>
                </c:pt>
                <c:pt idx="4">
                  <c:v>287756.34999999998</c:v>
                </c:pt>
                <c:pt idx="5">
                  <c:v>346864.78</c:v>
                </c:pt>
                <c:pt idx="6">
                  <c:v>380575.29</c:v>
                </c:pt>
                <c:pt idx="7">
                  <c:v>481076.85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2-4FDF-8943-C0B3876DE9A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8239"/>
        <c:axId val="1965991759"/>
      </c:lineChart>
      <c:catAx>
        <c:axId val="29382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991759"/>
        <c:crosses val="autoZero"/>
        <c:auto val="1"/>
        <c:lblAlgn val="ctr"/>
        <c:lblOffset val="100"/>
        <c:noMultiLvlLbl val="0"/>
      </c:catAx>
      <c:valAx>
        <c:axId val="196599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8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Park - 8</a:t>
            </a:r>
            <a:r>
              <a:rPr lang="en-US" baseline="0"/>
              <a:t> YR Look Back</a:t>
            </a:r>
            <a:br>
              <a:rPr lang="en-US" baseline="0"/>
            </a:br>
            <a:r>
              <a:rPr lang="en-US" baseline="0"/>
              <a:t>2015 - 2022</a:t>
            </a:r>
            <a:br>
              <a:rPr lang="en-US" baseline="0"/>
            </a:br>
            <a:r>
              <a:rPr lang="en-US" sz="1100" baseline="0"/>
              <a:t>April Balances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Funds'!$B$9</c:f>
              <c:strCache>
                <c:ptCount val="1"/>
                <c:pt idx="0">
                  <c:v>Park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Funds'!$C$9:$J$9</c:f>
              <c:numCache>
                <c:formatCode>"$"#,##0</c:formatCode>
                <c:ptCount val="8"/>
                <c:pt idx="0">
                  <c:v>112434.71</c:v>
                </c:pt>
                <c:pt idx="1">
                  <c:v>94822.8</c:v>
                </c:pt>
                <c:pt idx="2">
                  <c:v>93549.75</c:v>
                </c:pt>
                <c:pt idx="3">
                  <c:v>52429.11</c:v>
                </c:pt>
                <c:pt idx="4">
                  <c:v>65957.570000000007</c:v>
                </c:pt>
                <c:pt idx="5">
                  <c:v>44182.55</c:v>
                </c:pt>
                <c:pt idx="6">
                  <c:v>66243.03</c:v>
                </c:pt>
                <c:pt idx="7">
                  <c:v>84956.21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0-46EA-AE56-C9A3D2023DEF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361967"/>
        <c:axId val="1966017135"/>
      </c:lineChart>
      <c:catAx>
        <c:axId val="363619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017135"/>
        <c:crosses val="autoZero"/>
        <c:auto val="1"/>
        <c:lblAlgn val="ctr"/>
        <c:lblOffset val="100"/>
        <c:noMultiLvlLbl val="0"/>
      </c:catAx>
      <c:valAx>
        <c:axId val="196601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61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Permissive MVLT - 8 YR Look Back</a:t>
            </a:r>
            <a:br>
              <a:rPr lang="en-US"/>
            </a:br>
            <a:r>
              <a:rPr lang="en-US"/>
              <a:t>2015 to 2022</a:t>
            </a:r>
            <a:br>
              <a:rPr lang="en-US"/>
            </a:br>
            <a:r>
              <a:rPr lang="en-US" sz="1100"/>
              <a:t>April</a:t>
            </a:r>
            <a:r>
              <a:rPr lang="en-US" sz="1100" baseline="0"/>
              <a:t> Balances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Funds'!$B$10</c:f>
              <c:strCache>
                <c:ptCount val="1"/>
                <c:pt idx="0">
                  <c:v>Permissive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'All Funds'!$C$10:$J$10</c:f>
              <c:numCache>
                <c:formatCode>"$"#,##0</c:formatCode>
                <c:ptCount val="8"/>
                <c:pt idx="0">
                  <c:v>1342.08</c:v>
                </c:pt>
                <c:pt idx="1">
                  <c:v>19082.8</c:v>
                </c:pt>
                <c:pt idx="2">
                  <c:v>6873.46</c:v>
                </c:pt>
                <c:pt idx="3">
                  <c:v>11742.07</c:v>
                </c:pt>
                <c:pt idx="4">
                  <c:v>5378.85</c:v>
                </c:pt>
                <c:pt idx="5">
                  <c:v>5154.6499999999996</c:v>
                </c:pt>
                <c:pt idx="6">
                  <c:v>12637.5</c:v>
                </c:pt>
                <c:pt idx="7">
                  <c:v>19335.91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37-4983-99DF-EB5B255DF8E3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10751"/>
        <c:axId val="2548511"/>
      </c:lineChart>
      <c:catAx>
        <c:axId val="104107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8511"/>
        <c:crosses val="autoZero"/>
        <c:auto val="1"/>
        <c:lblAlgn val="ctr"/>
        <c:lblOffset val="100"/>
        <c:noMultiLvlLbl val="0"/>
      </c:catAx>
      <c:valAx>
        <c:axId val="2548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0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335280</xdr:colOff>
      <xdr:row>18</xdr:row>
      <xdr:rowOff>83820</xdr:rowOff>
    </xdr:from>
    <xdr:to>
      <xdr:col>10</xdr:col>
      <xdr:colOff>441960</xdr:colOff>
      <xdr:row>41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9054C4-C951-47FA-B93A-F4566E30A1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114301</xdr:colOff>
      <xdr:row>1</xdr:row>
      <xdr:rowOff>129540</xdr:rowOff>
    </xdr:from>
    <xdr:ext cx="1699260" cy="6324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C4DF382-A330-4F05-8D65-CAAE6D7AAB63}"/>
            </a:ext>
          </a:extLst>
        </xdr:cNvPr>
        <xdr:cNvSpPr txBox="1"/>
      </xdr:nvSpPr>
      <xdr:spPr>
        <a:xfrm>
          <a:off x="6667501" y="129540"/>
          <a:ext cx="1699260" cy="632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$100.000 transferred</a:t>
          </a:r>
          <a:br>
            <a:rPr lang="en-US" sz="1100"/>
          </a:br>
          <a:r>
            <a:rPr lang="en-US" sz="1100"/>
            <a:t> from General to Fire</a:t>
          </a:r>
          <a:br>
            <a:rPr lang="en-US" sz="1100"/>
          </a:br>
          <a:r>
            <a:rPr lang="en-US" sz="1100"/>
            <a:t> for Ambulance in 2021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4</xdr:row>
      <xdr:rowOff>7620</xdr:rowOff>
    </xdr:from>
    <xdr:to>
      <xdr:col>8</xdr:col>
      <xdr:colOff>289560</xdr:colOff>
      <xdr:row>19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80F000-56F3-434A-9053-B1C036B43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411480</xdr:colOff>
      <xdr:row>4</xdr:row>
      <xdr:rowOff>7620</xdr:rowOff>
    </xdr:from>
    <xdr:to>
      <xdr:col>16</xdr:col>
      <xdr:colOff>106680</xdr:colOff>
      <xdr:row>19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D0506B-3EF5-4A3C-8883-211665C5D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304800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E66A40-F02B-4CE5-A2DC-E20FFCAAC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411480</xdr:colOff>
      <xdr:row>20</xdr:row>
      <xdr:rowOff>0</xdr:rowOff>
    </xdr:from>
    <xdr:to>
      <xdr:col>16</xdr:col>
      <xdr:colOff>106680</xdr:colOff>
      <xdr:row>35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66B1540-8E4D-4973-8406-DDCCCE50F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586740</xdr:colOff>
      <xdr:row>35</xdr:row>
      <xdr:rowOff>38100</xdr:rowOff>
    </xdr:from>
    <xdr:to>
      <xdr:col>8</xdr:col>
      <xdr:colOff>281940</xdr:colOff>
      <xdr:row>50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0FDA596-43CA-4A68-B862-C8078883E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342900</xdr:colOff>
      <xdr:row>35</xdr:row>
      <xdr:rowOff>45720</xdr:rowOff>
    </xdr:from>
    <xdr:to>
      <xdr:col>16</xdr:col>
      <xdr:colOff>38100</xdr:colOff>
      <xdr:row>50</xdr:row>
      <xdr:rowOff>45720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C22BB8-F536-4566-8BE8-5472A98A4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304800</xdr:colOff>
      <xdr:row>66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61A72FC-778D-465A-B852-9B7371243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358140</xdr:colOff>
      <xdr:row>51</xdr:row>
      <xdr:rowOff>7620</xdr:rowOff>
    </xdr:from>
    <xdr:to>
      <xdr:col>16</xdr:col>
      <xdr:colOff>53340</xdr:colOff>
      <xdr:row>66</xdr:row>
      <xdr:rowOff>7620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283393A-178F-4602-B0EB-A36B1E50D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594360</xdr:colOff>
      <xdr:row>66</xdr:row>
      <xdr:rowOff>76200</xdr:rowOff>
    </xdr:from>
    <xdr:to>
      <xdr:col>8</xdr:col>
      <xdr:colOff>289560</xdr:colOff>
      <xdr:row>81</xdr:row>
      <xdr:rowOff>76200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4CB9368-9771-40BC-B291-F68693A1E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350520</xdr:colOff>
      <xdr:row>66</xdr:row>
      <xdr:rowOff>83820</xdr:rowOff>
    </xdr:from>
    <xdr:to>
      <xdr:col>16</xdr:col>
      <xdr:colOff>45720</xdr:colOff>
      <xdr:row>81</xdr:row>
      <xdr:rowOff>83820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5242697-30E4-407A-9F64-16412B652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82</xdr:row>
      <xdr:rowOff>0</xdr:rowOff>
    </xdr:from>
    <xdr:to>
      <xdr:col>8</xdr:col>
      <xdr:colOff>304800</xdr:colOff>
      <xdr:row>97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E92B7B7-E242-45ED-BE8B-942227A2F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91440</xdr:rowOff>
    </xdr:from>
    <xdr:to>
      <xdr:col>7</xdr:col>
      <xdr:colOff>502920</xdr:colOff>
      <xdr:row>16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F381B5-B666-4389-94E4-7D57B2AC6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495300</xdr:colOff>
      <xdr:row>17</xdr:row>
      <xdr:rowOff>30480</xdr:rowOff>
    </xdr:from>
    <xdr:ext cx="2026517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9A9512-DE0D-4872-AAB9-C660BDE97534}"/>
            </a:ext>
          </a:extLst>
        </xdr:cNvPr>
        <xdr:cNvSpPr txBox="1"/>
      </xdr:nvSpPr>
      <xdr:spPr>
        <a:xfrm>
          <a:off x="2933700" y="3139440"/>
          <a:ext cx="20265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2020:</a:t>
          </a:r>
          <a:r>
            <a:rPr lang="en-US" sz="1100" baseline="0"/>
            <a:t>  BWC Dividend:  $239,000</a:t>
          </a:r>
          <a:endParaRPr lang="en-US" sz="1100"/>
        </a:p>
      </xdr:txBody>
    </xdr:sp>
    <xdr:clientData/>
  </xdr:oneCellAnchor>
  <xdr:twoCellAnchor>
    <xdr:from>
      <xdr:col>8</xdr:col>
      <xdr:colOff>121920</xdr:colOff>
      <xdr:row>0</xdr:row>
      <xdr:rowOff>137160</xdr:rowOff>
    </xdr:from>
    <xdr:to>
      <xdr:col>15</xdr:col>
      <xdr:colOff>411480</xdr:colOff>
      <xdr:row>17</xdr:row>
      <xdr:rowOff>129540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360A986-AE62-4074-9871-AC3E1F038B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7DACD5-F9D0-43DF-AADE-060970FE9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0</xdr:row>
      <xdr:rowOff>22860</xdr:rowOff>
    </xdr:from>
    <xdr:to>
      <xdr:col>15</xdr:col>
      <xdr:colOff>114300</xdr:colOff>
      <xdr:row>15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B8A07C-33A4-4FB2-A4F3-42D2D6EED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7620</xdr:rowOff>
    </xdr:from>
    <xdr:to>
      <xdr:col>7</xdr:col>
      <xdr:colOff>304800</xdr:colOff>
      <xdr:row>31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ACB8CC-717C-4643-9543-429B677B2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419100</xdr:colOff>
      <xdr:row>15</xdr:row>
      <xdr:rowOff>175260</xdr:rowOff>
    </xdr:from>
    <xdr:to>
      <xdr:col>15</xdr:col>
      <xdr:colOff>114300</xdr:colOff>
      <xdr:row>30</xdr:row>
      <xdr:rowOff>175260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8826AFB-BCF2-4857-B8B6-BFB70E38B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4</xdr:col>
      <xdr:colOff>495300</xdr:colOff>
      <xdr:row>32</xdr:row>
      <xdr:rowOff>30480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6ECACE2-3D7A-472F-9C61-723A604B1F20}"/>
            </a:ext>
          </a:extLst>
        </xdr:cNvPr>
        <xdr:cNvSpPr txBox="1"/>
      </xdr:nvSpPr>
      <xdr:spPr>
        <a:xfrm>
          <a:off x="2933700" y="588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57</xdr:row>
      <xdr:rowOff>15240</xdr:rowOff>
    </xdr:from>
    <xdr:to>
      <xdr:col>7</xdr:col>
      <xdr:colOff>304800</xdr:colOff>
      <xdr:row>74</xdr:row>
      <xdr:rowOff>121920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9FE7DE0-E8F0-4294-BA8A-B675F5F5F4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396240</xdr:colOff>
      <xdr:row>57</xdr:row>
      <xdr:rowOff>22860</xdr:rowOff>
    </xdr:from>
    <xdr:to>
      <xdr:col>15</xdr:col>
      <xdr:colOff>228600</xdr:colOff>
      <xdr:row>74</xdr:row>
      <xdr:rowOff>137160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97D241F-DC6B-4B46-8490-DDCCDB164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15240</xdr:rowOff>
    </xdr:from>
    <xdr:to>
      <xdr:col>7</xdr:col>
      <xdr:colOff>487680</xdr:colOff>
      <xdr:row>16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50C5C6-A564-4EED-BB05-C41262684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304800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E2A254-40F8-47AF-864B-167BB587E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167640</xdr:colOff>
      <xdr:row>17</xdr:row>
      <xdr:rowOff>7620</xdr:rowOff>
    </xdr:from>
    <xdr:to>
      <xdr:col>7</xdr:col>
      <xdr:colOff>472440</xdr:colOff>
      <xdr:row>32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065CB2-9FC8-477B-9CF7-E9D0C29D9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495300</xdr:colOff>
      <xdr:row>33</xdr:row>
      <xdr:rowOff>30480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AC85C8C-2485-4217-B256-F3D8AF07769F}"/>
            </a:ext>
          </a:extLst>
        </xdr:cNvPr>
        <xdr:cNvSpPr txBox="1"/>
      </xdr:nvSpPr>
      <xdr:spPr>
        <a:xfrm>
          <a:off x="2933700" y="588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129540</xdr:colOff>
      <xdr:row>53</xdr:row>
      <xdr:rowOff>83820</xdr:rowOff>
    </xdr:from>
    <xdr:to>
      <xdr:col>7</xdr:col>
      <xdr:colOff>434340</xdr:colOff>
      <xdr:row>68</xdr:row>
      <xdr:rowOff>83820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03199DE-BEF9-4746-9BCB-F8909053E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541020</xdr:colOff>
      <xdr:row>53</xdr:row>
      <xdr:rowOff>60960</xdr:rowOff>
    </xdr:from>
    <xdr:to>
      <xdr:col>15</xdr:col>
      <xdr:colOff>236220</xdr:colOff>
      <xdr:row>68</xdr:row>
      <xdr:rowOff>60960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C3AA8B-225B-4529-83B0-2787F1607B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</xdr:row>
      <xdr:rowOff>7620</xdr:rowOff>
    </xdr:from>
    <xdr:to>
      <xdr:col>7</xdr:col>
      <xdr:colOff>434340</xdr:colOff>
      <xdr:row>16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E2235B-1AE2-4C85-B695-6C094582D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495300</xdr:colOff>
      <xdr:row>17</xdr:row>
      <xdr:rowOff>30480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A60D69C-4E18-45BF-910F-F2D03657F707}"/>
            </a:ext>
          </a:extLst>
        </xdr:cNvPr>
        <xdr:cNvSpPr txBox="1"/>
      </xdr:nvSpPr>
      <xdr:spPr>
        <a:xfrm>
          <a:off x="2933700" y="60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27</xdr:row>
      <xdr:rowOff>83820</xdr:rowOff>
    </xdr:from>
    <xdr:to>
      <xdr:col>7</xdr:col>
      <xdr:colOff>304800</xdr:colOff>
      <xdr:row>42</xdr:row>
      <xdr:rowOff>83820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3B65E9-FEDB-45B8-A22E-62BADB9DA7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15240</xdr:rowOff>
    </xdr:from>
    <xdr:to>
      <xdr:col>7</xdr:col>
      <xdr:colOff>495300</xdr:colOff>
      <xdr:row>16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4BAE59-821C-4313-A575-9D14AC42C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495300</xdr:colOff>
      <xdr:row>17</xdr:row>
      <xdr:rowOff>30480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2A128F-144A-4C7F-9CD9-EFF9C851EA2D}"/>
            </a:ext>
          </a:extLst>
        </xdr:cNvPr>
        <xdr:cNvSpPr txBox="1"/>
      </xdr:nvSpPr>
      <xdr:spPr>
        <a:xfrm>
          <a:off x="2933700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27</xdr:row>
      <xdr:rowOff>106680</xdr:rowOff>
    </xdr:from>
    <xdr:to>
      <xdr:col>7</xdr:col>
      <xdr:colOff>304800</xdr:colOff>
      <xdr:row>42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76CCC3-465D-43D1-887F-16EC24CC3E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74847-14A6-4AD0-B52B-5F0B337CF26D}">
  <dimension ref="A1:K44"/>
  <sheetViews>
    <sheetView tabSelected="1" workbookViewId="0">
      <selection activeCell="P20" sqref="P20"/>
    </sheetView>
  </sheetViews>
  <sheetFormatPr defaultRowHeight="14.4" x14ac:dyDescent="0.3"/>
  <cols>
    <col min="2" max="2" width="12.5546875" customWidth="1"/>
    <col min="4" max="4" width="8.88671875" style="27"/>
    <col min="6" max="6" width="9.88671875" bestFit="1" customWidth="1"/>
    <col min="9" max="10" width="9.88671875" bestFit="1" customWidth="1"/>
  </cols>
  <sheetData>
    <row r="1" spans="1:11" ht="15" thickBot="1" x14ac:dyDescent="0.35">
      <c r="B1" s="43" t="s">
        <v>50</v>
      </c>
      <c r="C1" s="44">
        <v>1</v>
      </c>
      <c r="D1" s="45">
        <v>2</v>
      </c>
      <c r="E1" s="46">
        <v>3</v>
      </c>
      <c r="F1" s="47">
        <v>4</v>
      </c>
      <c r="G1" s="51">
        <v>5</v>
      </c>
      <c r="H1" s="48">
        <v>6</v>
      </c>
      <c r="I1" s="49">
        <v>7</v>
      </c>
      <c r="J1" s="50">
        <v>8</v>
      </c>
    </row>
    <row r="2" spans="1:11" ht="18" x14ac:dyDescent="0.35">
      <c r="A2" s="3" t="s">
        <v>2</v>
      </c>
      <c r="B2" s="3" t="s">
        <v>1</v>
      </c>
      <c r="C2" s="10">
        <v>2015</v>
      </c>
      <c r="D2" s="7">
        <v>2016</v>
      </c>
      <c r="E2" s="24">
        <v>2017</v>
      </c>
      <c r="F2" s="4">
        <v>2018</v>
      </c>
      <c r="G2" s="52">
        <v>2019</v>
      </c>
      <c r="H2" s="13">
        <v>2020</v>
      </c>
      <c r="I2" s="16">
        <v>2021</v>
      </c>
      <c r="J2" s="19">
        <v>2022</v>
      </c>
    </row>
    <row r="3" spans="1:11" ht="15.6" x14ac:dyDescent="0.3">
      <c r="A3">
        <v>1000</v>
      </c>
      <c r="B3" s="2" t="s">
        <v>0</v>
      </c>
      <c r="C3" s="11">
        <v>342268.8</v>
      </c>
      <c r="D3" s="8">
        <v>198393.68</v>
      </c>
      <c r="E3" s="25">
        <v>186202.04</v>
      </c>
      <c r="F3" s="5">
        <v>175692.43</v>
      </c>
      <c r="G3" s="53">
        <v>131434.09</v>
      </c>
      <c r="H3" s="14">
        <v>121694.92</v>
      </c>
      <c r="I3" s="17">
        <v>401367.9</v>
      </c>
      <c r="J3" s="20">
        <v>234111.78</v>
      </c>
    </row>
    <row r="4" spans="1:11" ht="15.6" x14ac:dyDescent="0.3">
      <c r="A4">
        <v>2011</v>
      </c>
      <c r="B4" s="2" t="s">
        <v>3</v>
      </c>
      <c r="C4" s="11">
        <v>1337.11</v>
      </c>
      <c r="D4" s="8">
        <v>4608.79</v>
      </c>
      <c r="E4" s="25">
        <v>5691</v>
      </c>
      <c r="F4" s="5">
        <v>5985.35</v>
      </c>
      <c r="G4" s="53">
        <v>8188.68</v>
      </c>
      <c r="H4" s="14">
        <v>11309.48</v>
      </c>
      <c r="I4" s="17">
        <v>15445.25</v>
      </c>
      <c r="J4" s="20">
        <v>19076.79</v>
      </c>
    </row>
    <row r="5" spans="1:11" ht="15.6" x14ac:dyDescent="0.3">
      <c r="A5">
        <v>2021</v>
      </c>
      <c r="B5" s="2" t="s">
        <v>4</v>
      </c>
      <c r="C5" s="11">
        <v>57625.83</v>
      </c>
      <c r="D5" s="8">
        <v>41881.980000000003</v>
      </c>
      <c r="E5" s="25">
        <v>11469.14</v>
      </c>
      <c r="F5" s="5">
        <v>17993.849999999999</v>
      </c>
      <c r="G5" s="53">
        <v>23019.23</v>
      </c>
      <c r="H5" s="14">
        <v>62064.93</v>
      </c>
      <c r="I5" s="17">
        <v>118644.81</v>
      </c>
      <c r="J5" s="20">
        <v>165369.69</v>
      </c>
    </row>
    <row r="6" spans="1:11" ht="15.6" x14ac:dyDescent="0.3">
      <c r="A6">
        <v>2031</v>
      </c>
      <c r="B6" s="2" t="s">
        <v>5</v>
      </c>
      <c r="C6" s="11">
        <v>9180.14</v>
      </c>
      <c r="D6" s="8">
        <v>27486.05</v>
      </c>
      <c r="E6" s="25">
        <v>48541.1</v>
      </c>
      <c r="F6" s="5">
        <v>109040.67</v>
      </c>
      <c r="G6" s="53">
        <v>30961.35</v>
      </c>
      <c r="H6" s="14">
        <v>42108</v>
      </c>
      <c r="I6" s="17">
        <v>101106.36</v>
      </c>
      <c r="J6" s="20">
        <v>135572.95000000001</v>
      </c>
    </row>
    <row r="7" spans="1:11" ht="15.6" x14ac:dyDescent="0.3">
      <c r="A7">
        <v>2191</v>
      </c>
      <c r="B7" s="2" t="s">
        <v>6</v>
      </c>
      <c r="C7" s="11">
        <v>333994.64</v>
      </c>
      <c r="D7" s="8">
        <v>219270.8</v>
      </c>
      <c r="E7" s="25">
        <v>348599.55</v>
      </c>
      <c r="F7" s="5">
        <v>346075.29</v>
      </c>
      <c r="G7" s="53">
        <v>321680.64000000001</v>
      </c>
      <c r="H7" s="14">
        <v>271839.31</v>
      </c>
      <c r="I7" s="17">
        <v>271063.75</v>
      </c>
      <c r="J7" s="20">
        <v>293751.27</v>
      </c>
    </row>
    <row r="8" spans="1:11" ht="15.6" x14ac:dyDescent="0.3">
      <c r="A8">
        <v>2192</v>
      </c>
      <c r="B8" s="2" t="s">
        <v>7</v>
      </c>
      <c r="C8" s="11">
        <v>62873.37</v>
      </c>
      <c r="D8" s="8">
        <v>128515.57</v>
      </c>
      <c r="E8" s="25">
        <v>164880.09</v>
      </c>
      <c r="F8" s="5">
        <v>223896.65</v>
      </c>
      <c r="G8" s="53">
        <v>287756.34999999998</v>
      </c>
      <c r="H8" s="14">
        <v>346864.78</v>
      </c>
      <c r="I8" s="17">
        <v>380575.29</v>
      </c>
      <c r="J8" s="20">
        <v>481076.85</v>
      </c>
    </row>
    <row r="9" spans="1:11" ht="15.6" x14ac:dyDescent="0.3">
      <c r="A9">
        <v>2194</v>
      </c>
      <c r="B9" s="2" t="s">
        <v>8</v>
      </c>
      <c r="C9" s="11">
        <v>112434.71</v>
      </c>
      <c r="D9" s="8">
        <v>94822.8</v>
      </c>
      <c r="E9" s="25">
        <v>93549.75</v>
      </c>
      <c r="F9" s="5">
        <v>52429.11</v>
      </c>
      <c r="G9" s="53">
        <v>65957.570000000007</v>
      </c>
      <c r="H9" s="14">
        <v>44182.55</v>
      </c>
      <c r="I9" s="17">
        <v>66243.03</v>
      </c>
      <c r="J9" s="20">
        <v>84956.21</v>
      </c>
    </row>
    <row r="10" spans="1:11" ht="15.6" x14ac:dyDescent="0.3">
      <c r="A10">
        <v>2231</v>
      </c>
      <c r="B10" s="2" t="s">
        <v>9</v>
      </c>
      <c r="C10" s="11">
        <v>1342.08</v>
      </c>
      <c r="D10" s="8">
        <v>19082.8</v>
      </c>
      <c r="E10" s="25">
        <v>6873.46</v>
      </c>
      <c r="F10" s="5">
        <v>11742.07</v>
      </c>
      <c r="G10" s="53">
        <v>5378.85</v>
      </c>
      <c r="H10" s="14">
        <v>5154.6499999999996</v>
      </c>
      <c r="I10" s="17">
        <v>12637.5</v>
      </c>
      <c r="J10" s="20">
        <v>19335.91</v>
      </c>
    </row>
    <row r="11" spans="1:11" ht="15.6" x14ac:dyDescent="0.3">
      <c r="A11">
        <v>2261</v>
      </c>
      <c r="B11" s="2" t="s">
        <v>10</v>
      </c>
      <c r="C11" s="11">
        <v>41540.720000000001</v>
      </c>
      <c r="D11" s="8">
        <v>45331.3</v>
      </c>
      <c r="E11" s="25">
        <v>44405.48</v>
      </c>
      <c r="F11" s="5">
        <v>46487.98</v>
      </c>
      <c r="G11" s="53">
        <v>48624.88</v>
      </c>
      <c r="H11" s="14">
        <v>15763.18</v>
      </c>
      <c r="I11" s="17">
        <v>20506.68</v>
      </c>
      <c r="J11" s="20">
        <v>23522.639999999999</v>
      </c>
    </row>
    <row r="12" spans="1:11" ht="15.6" x14ac:dyDescent="0.3">
      <c r="A12">
        <v>2271</v>
      </c>
      <c r="B12" s="2" t="s">
        <v>11</v>
      </c>
      <c r="C12" s="11">
        <v>5869.39</v>
      </c>
      <c r="D12" s="8">
        <v>6657.39</v>
      </c>
      <c r="E12" s="25">
        <v>7215.17</v>
      </c>
      <c r="F12" s="5">
        <v>7755.17</v>
      </c>
      <c r="G12" s="53">
        <v>8406.17</v>
      </c>
      <c r="H12" s="14">
        <v>8946.17</v>
      </c>
      <c r="I12" s="17">
        <v>9407.82</v>
      </c>
      <c r="J12" s="20">
        <v>9794.4699999999993</v>
      </c>
    </row>
    <row r="13" spans="1:11" ht="15.6" x14ac:dyDescent="0.3">
      <c r="A13">
        <v>2902</v>
      </c>
      <c r="B13" s="2" t="s">
        <v>12</v>
      </c>
      <c r="C13" s="11">
        <v>7670</v>
      </c>
      <c r="D13" s="8">
        <v>12999.2</v>
      </c>
      <c r="E13" s="25">
        <v>12842.53</v>
      </c>
      <c r="F13" s="5">
        <v>13914.92</v>
      </c>
      <c r="G13" s="53">
        <v>10996.87</v>
      </c>
      <c r="H13" s="14">
        <v>15218.27</v>
      </c>
      <c r="I13" s="17">
        <v>18210.93</v>
      </c>
      <c r="J13" s="20">
        <v>23419.63</v>
      </c>
    </row>
    <row r="14" spans="1:11" ht="15.6" x14ac:dyDescent="0.3">
      <c r="A14">
        <v>2273</v>
      </c>
      <c r="B14" s="2" t="s">
        <v>13</v>
      </c>
      <c r="C14" s="12"/>
      <c r="D14" s="9"/>
      <c r="E14" s="26"/>
      <c r="F14" s="6"/>
      <c r="G14" s="54"/>
      <c r="H14" s="15"/>
      <c r="I14" s="18"/>
      <c r="J14" s="20">
        <v>118223.98</v>
      </c>
      <c r="K14" t="s">
        <v>26</v>
      </c>
    </row>
    <row r="15" spans="1:11" x14ac:dyDescent="0.3">
      <c r="A15" t="s">
        <v>14</v>
      </c>
      <c r="C15" s="11">
        <f t="shared" ref="C15:I15" si="0">SUM(C3:C14)</f>
        <v>976136.78999999992</v>
      </c>
      <c r="D15" s="8">
        <f t="shared" si="0"/>
        <v>799050.3600000001</v>
      </c>
      <c r="E15" s="25">
        <f t="shared" si="0"/>
        <v>930269.30999999994</v>
      </c>
      <c r="F15" s="5">
        <f t="shared" si="0"/>
        <v>1011013.49</v>
      </c>
      <c r="G15" s="53">
        <f t="shared" si="0"/>
        <v>942404.67999999993</v>
      </c>
      <c r="H15" s="14">
        <f t="shared" si="0"/>
        <v>945146.24000000022</v>
      </c>
      <c r="I15" s="17">
        <f t="shared" si="0"/>
        <v>1415209.3199999998</v>
      </c>
      <c r="J15" s="20">
        <f>SUM(J3:J13)</f>
        <v>1489988.1899999997</v>
      </c>
      <c r="K15" t="s">
        <v>25</v>
      </c>
    </row>
    <row r="16" spans="1:11" x14ac:dyDescent="0.3">
      <c r="A16" t="s">
        <v>31</v>
      </c>
      <c r="B16" s="1">
        <f>AVERAGE(C15:J15)</f>
        <v>1063652.2974999999</v>
      </c>
      <c r="C16" t="s">
        <v>32</v>
      </c>
      <c r="D16" s="23"/>
    </row>
    <row r="17" spans="4:4" x14ac:dyDescent="0.3">
      <c r="D17" s="23"/>
    </row>
    <row r="18" spans="4:4" x14ac:dyDescent="0.3">
      <c r="D18" s="23"/>
    </row>
    <row r="19" spans="4:4" x14ac:dyDescent="0.3">
      <c r="D19" s="23"/>
    </row>
    <row r="44" spans="2:2" x14ac:dyDescent="0.3">
      <c r="B44" t="s">
        <v>24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209F-0BE7-4310-875E-F2B6954D6768}">
  <dimension ref="B1:H3"/>
  <sheetViews>
    <sheetView topLeftCell="A75" workbookViewId="0">
      <selection activeCell="A10" sqref="A10"/>
    </sheetView>
  </sheetViews>
  <sheetFormatPr defaultRowHeight="14.4" x14ac:dyDescent="0.3"/>
  <sheetData>
    <row r="1" spans="2:8" ht="15" thickBot="1" x14ac:dyDescent="0.35"/>
    <row r="2" spans="2:8" x14ac:dyDescent="0.3">
      <c r="B2" s="28" t="s">
        <v>15</v>
      </c>
      <c r="C2" s="29" t="s">
        <v>16</v>
      </c>
      <c r="D2" s="29" t="s">
        <v>17</v>
      </c>
      <c r="E2" s="29" t="s">
        <v>18</v>
      </c>
      <c r="F2" s="29" t="s">
        <v>19</v>
      </c>
      <c r="G2" s="29" t="s">
        <v>20</v>
      </c>
      <c r="H2" s="30" t="s">
        <v>21</v>
      </c>
    </row>
    <row r="3" spans="2:8" ht="15" thickBot="1" x14ac:dyDescent="0.35">
      <c r="B3" s="31"/>
      <c r="C3" s="32" t="s">
        <v>22</v>
      </c>
      <c r="D3" s="32" t="s">
        <v>23</v>
      </c>
      <c r="E3" s="32"/>
      <c r="F3" s="32"/>
      <c r="G3" s="32"/>
      <c r="H3" s="3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8D44-3B58-494B-86A5-886762990A21}">
  <dimension ref="A19:K29"/>
  <sheetViews>
    <sheetView topLeftCell="A5" workbookViewId="0">
      <selection activeCell="A27" sqref="A27"/>
    </sheetView>
  </sheetViews>
  <sheetFormatPr defaultRowHeight="14.4" x14ac:dyDescent="0.3"/>
  <cols>
    <col min="9" max="9" width="9.109375" bestFit="1" customWidth="1"/>
  </cols>
  <sheetData>
    <row r="19" spans="1:11" ht="28.8" x14ac:dyDescent="0.3">
      <c r="A19" t="s">
        <v>35</v>
      </c>
      <c r="C19" s="35">
        <v>2015</v>
      </c>
      <c r="D19" s="35">
        <v>2016</v>
      </c>
      <c r="E19" s="35">
        <v>2017</v>
      </c>
      <c r="F19" s="35">
        <v>2018</v>
      </c>
      <c r="G19" s="35">
        <v>2019</v>
      </c>
      <c r="H19" s="35">
        <v>2020</v>
      </c>
      <c r="I19" s="35">
        <v>2021</v>
      </c>
      <c r="J19" s="35" t="s">
        <v>33</v>
      </c>
      <c r="K19" s="36" t="s">
        <v>34</v>
      </c>
    </row>
    <row r="20" spans="1:11" x14ac:dyDescent="0.3">
      <c r="B20" s="37" t="s">
        <v>27</v>
      </c>
      <c r="C20" s="38">
        <v>264267</v>
      </c>
      <c r="D20" s="38">
        <v>288260</v>
      </c>
      <c r="E20" s="38">
        <v>288668</v>
      </c>
      <c r="F20" s="38">
        <v>226006</v>
      </c>
      <c r="G20" s="38">
        <v>284491</v>
      </c>
      <c r="H20" s="38">
        <v>457159</v>
      </c>
      <c r="I20" s="38">
        <v>186855</v>
      </c>
      <c r="J20" s="38">
        <v>70555</v>
      </c>
      <c r="K20" s="38">
        <f>AVERAGE(C20:I20)</f>
        <v>285100.85714285716</v>
      </c>
    </row>
    <row r="21" spans="1:11" x14ac:dyDescent="0.3">
      <c r="B21" s="40" t="s">
        <v>28</v>
      </c>
      <c r="C21" s="39">
        <v>335606</v>
      </c>
      <c r="D21" s="39">
        <v>291552</v>
      </c>
      <c r="E21" s="39">
        <v>343185</v>
      </c>
      <c r="F21" s="39">
        <v>253112</v>
      </c>
      <c r="G21" s="39">
        <v>334646</v>
      </c>
      <c r="H21" s="39">
        <v>192981</v>
      </c>
      <c r="I21" s="39">
        <v>345535</v>
      </c>
      <c r="J21" s="39">
        <v>70864</v>
      </c>
      <c r="K21" s="39">
        <f>AVERAGE(C21:I21)</f>
        <v>299516.71428571426</v>
      </c>
    </row>
    <row r="22" spans="1:11" x14ac:dyDescent="0.3">
      <c r="B22" t="s">
        <v>36</v>
      </c>
      <c r="C22" s="1">
        <f t="shared" ref="C22:K22" si="0">C20-C21</f>
        <v>-71339</v>
      </c>
      <c r="D22" s="1">
        <f t="shared" si="0"/>
        <v>-3292</v>
      </c>
      <c r="E22" s="1">
        <f t="shared" si="0"/>
        <v>-54517</v>
      </c>
      <c r="F22" s="1">
        <f t="shared" si="0"/>
        <v>-27106</v>
      </c>
      <c r="G22" s="1">
        <f t="shared" si="0"/>
        <v>-50155</v>
      </c>
      <c r="H22" s="1">
        <f t="shared" si="0"/>
        <v>264178</v>
      </c>
      <c r="I22" s="1">
        <f t="shared" si="0"/>
        <v>-158680</v>
      </c>
      <c r="J22" s="1">
        <f t="shared" si="0"/>
        <v>-309</v>
      </c>
      <c r="K22" s="1">
        <f t="shared" si="0"/>
        <v>-14415.857142857101</v>
      </c>
    </row>
    <row r="24" spans="1:11" x14ac:dyDescent="0.3">
      <c r="A24" t="s">
        <v>29</v>
      </c>
    </row>
    <row r="25" spans="1:11" x14ac:dyDescent="0.3">
      <c r="A25" t="s">
        <v>37</v>
      </c>
    </row>
    <row r="26" spans="1:11" x14ac:dyDescent="0.3">
      <c r="A26" t="s">
        <v>46</v>
      </c>
    </row>
    <row r="28" spans="1:11" x14ac:dyDescent="0.3">
      <c r="A28" t="s">
        <v>30</v>
      </c>
    </row>
    <row r="29" spans="1:11" x14ac:dyDescent="0.3">
      <c r="A29" t="s">
        <v>38</v>
      </c>
    </row>
  </sheetData>
  <pageMargins left="0.7" right="0.7" top="0.75" bottom="0.75" header="0.3" footer="0.3"/>
  <ignoredErrors>
    <ignoredError sqref="K21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0EFFE-54B9-4FBA-B0B0-E5A883A3A5D4}">
  <dimension ref="A33:O56"/>
  <sheetViews>
    <sheetView topLeftCell="A52" workbookViewId="0">
      <selection activeCell="Q49" sqref="Q49"/>
    </sheetView>
  </sheetViews>
  <sheetFormatPr defaultRowHeight="14.4" x14ac:dyDescent="0.3"/>
  <sheetData>
    <row r="33" spans="1:15" x14ac:dyDescent="0.3">
      <c r="A33" t="s">
        <v>51</v>
      </c>
      <c r="C33" s="34">
        <v>1</v>
      </c>
      <c r="D33" s="34">
        <v>2</v>
      </c>
      <c r="E33" s="34">
        <v>3</v>
      </c>
      <c r="F33" s="34">
        <v>4</v>
      </c>
      <c r="G33" s="34">
        <v>5</v>
      </c>
      <c r="H33" s="34">
        <v>6</v>
      </c>
      <c r="I33" s="34">
        <v>7</v>
      </c>
    </row>
    <row r="34" spans="1:15" ht="28.8" x14ac:dyDescent="0.3">
      <c r="A34" t="s">
        <v>39</v>
      </c>
      <c r="C34" s="35">
        <v>2015</v>
      </c>
      <c r="D34" s="35">
        <v>2016</v>
      </c>
      <c r="E34" s="35">
        <v>2017</v>
      </c>
      <c r="F34" s="35">
        <v>2018</v>
      </c>
      <c r="G34" s="35">
        <v>2019</v>
      </c>
      <c r="H34" s="35">
        <v>2020</v>
      </c>
      <c r="I34" s="35">
        <v>2021</v>
      </c>
      <c r="J34" s="35" t="s">
        <v>33</v>
      </c>
      <c r="K34" s="36" t="s">
        <v>41</v>
      </c>
      <c r="L34" t="s">
        <v>47</v>
      </c>
    </row>
    <row r="35" spans="1:15" x14ac:dyDescent="0.3">
      <c r="A35" s="55">
        <v>2011</v>
      </c>
      <c r="B35" s="56" t="s">
        <v>27</v>
      </c>
      <c r="C35" s="57">
        <v>2909</v>
      </c>
      <c r="D35" s="57">
        <v>4918</v>
      </c>
      <c r="E35" s="57">
        <v>3718</v>
      </c>
      <c r="F35" s="57">
        <v>4103</v>
      </c>
      <c r="G35" s="57">
        <v>4070</v>
      </c>
      <c r="H35" s="57">
        <v>4384</v>
      </c>
      <c r="I35" s="57">
        <v>4615</v>
      </c>
      <c r="J35" s="38">
        <v>1557</v>
      </c>
      <c r="K35" s="38">
        <f>AVERAGE(C35:I35)</f>
        <v>4102.4285714285716</v>
      </c>
      <c r="O35" s="38">
        <f>SUM(K35:K38)</f>
        <v>258759.71428571429</v>
      </c>
    </row>
    <row r="36" spans="1:15" x14ac:dyDescent="0.3">
      <c r="A36" s="61">
        <v>2021</v>
      </c>
      <c r="B36" s="58" t="s">
        <v>40</v>
      </c>
      <c r="C36" s="59">
        <v>97333</v>
      </c>
      <c r="D36" s="59">
        <v>94498</v>
      </c>
      <c r="E36" s="59">
        <v>94103</v>
      </c>
      <c r="F36" s="59">
        <v>108913</v>
      </c>
      <c r="G36" s="59">
        <v>104887</v>
      </c>
      <c r="H36" s="59">
        <v>134374</v>
      </c>
      <c r="I36" s="59">
        <v>140816</v>
      </c>
      <c r="J36" s="38">
        <v>43596</v>
      </c>
      <c r="K36" s="38">
        <f>AVERAGE(C36:I36)</f>
        <v>110703.42857142857</v>
      </c>
    </row>
    <row r="37" spans="1:15" x14ac:dyDescent="0.3">
      <c r="A37" s="60">
        <v>2031</v>
      </c>
      <c r="B37" s="62" t="s">
        <v>40</v>
      </c>
      <c r="C37" s="63">
        <v>124785</v>
      </c>
      <c r="D37" s="63">
        <v>128286</v>
      </c>
      <c r="E37" s="63">
        <v>198001</v>
      </c>
      <c r="F37" s="63">
        <v>71225</v>
      </c>
      <c r="G37" s="63">
        <v>144008</v>
      </c>
      <c r="H37" s="63">
        <v>83161</v>
      </c>
      <c r="I37" s="63">
        <v>140816</v>
      </c>
      <c r="J37" s="38">
        <v>23858</v>
      </c>
      <c r="K37" s="38">
        <f>AVERAGE(C37:I37)</f>
        <v>127183.14285714286</v>
      </c>
    </row>
    <row r="38" spans="1:15" x14ac:dyDescent="0.3">
      <c r="A38" s="22">
        <v>2231</v>
      </c>
      <c r="B38" s="64" t="s">
        <v>40</v>
      </c>
      <c r="C38" s="65">
        <v>25583</v>
      </c>
      <c r="D38" s="65">
        <v>29610</v>
      </c>
      <c r="E38" s="65">
        <v>10252</v>
      </c>
      <c r="F38" s="65">
        <v>11587</v>
      </c>
      <c r="G38" s="65">
        <v>19935</v>
      </c>
      <c r="H38" s="65">
        <v>10133</v>
      </c>
      <c r="I38" s="65">
        <v>10295</v>
      </c>
      <c r="J38" s="38">
        <v>3324</v>
      </c>
      <c r="K38" s="38">
        <f>AVERAGE(C38:I38)</f>
        <v>16770.714285714286</v>
      </c>
    </row>
    <row r="39" spans="1:15" x14ac:dyDescent="0.3">
      <c r="A39" s="27"/>
      <c r="B39" s="68"/>
      <c r="C39" s="69"/>
      <c r="D39" s="69"/>
      <c r="E39" s="69"/>
      <c r="F39" s="69"/>
      <c r="G39" s="69"/>
      <c r="H39" s="69"/>
      <c r="I39" s="69"/>
      <c r="J39" s="38"/>
      <c r="K39" s="38"/>
    </row>
    <row r="40" spans="1:15" x14ac:dyDescent="0.3">
      <c r="A40" s="55">
        <v>2011</v>
      </c>
      <c r="B40" s="66" t="s">
        <v>28</v>
      </c>
      <c r="C40" s="67">
        <v>1853</v>
      </c>
      <c r="D40" s="67">
        <v>2748</v>
      </c>
      <c r="E40" s="67">
        <v>4401</v>
      </c>
      <c r="F40" s="67">
        <v>1646</v>
      </c>
      <c r="G40" s="67">
        <v>1277</v>
      </c>
      <c r="H40" s="67">
        <v>540</v>
      </c>
      <c r="I40" s="67">
        <v>991</v>
      </c>
      <c r="J40" s="39">
        <v>0</v>
      </c>
      <c r="K40" s="39">
        <f>AVERAGE(C40:I40)</f>
        <v>1922.2857142857142</v>
      </c>
      <c r="L40" t="s">
        <v>48</v>
      </c>
    </row>
    <row r="41" spans="1:15" x14ac:dyDescent="0.3">
      <c r="A41" s="70">
        <v>2021</v>
      </c>
      <c r="B41" s="71" t="s">
        <v>28</v>
      </c>
      <c r="C41" s="72">
        <v>100191</v>
      </c>
      <c r="D41" s="72">
        <v>128188</v>
      </c>
      <c r="E41" s="72">
        <v>105454</v>
      </c>
      <c r="F41" s="72">
        <v>86968</v>
      </c>
      <c r="G41" s="72">
        <v>89521</v>
      </c>
      <c r="H41" s="72">
        <v>69069</v>
      </c>
      <c r="I41" s="72">
        <v>94824</v>
      </c>
      <c r="J41" s="39">
        <v>31150</v>
      </c>
      <c r="K41" s="39">
        <f>AVERAGE(C41:I41)</f>
        <v>96316.428571428565</v>
      </c>
      <c r="O41" s="39">
        <f>SUM(K40:K43)</f>
        <v>203905.58928571426</v>
      </c>
    </row>
    <row r="42" spans="1:15" x14ac:dyDescent="0.3">
      <c r="A42" s="60">
        <v>2031</v>
      </c>
      <c r="B42" s="75" t="s">
        <v>28</v>
      </c>
      <c r="C42" s="76">
        <v>138543</v>
      </c>
      <c r="D42" s="76">
        <v>124949</v>
      </c>
      <c r="E42" s="76">
        <v>118621</v>
      </c>
      <c r="F42" s="76">
        <v>153011</v>
      </c>
      <c r="G42" s="76">
        <v>123643</v>
      </c>
      <c r="H42" s="76">
        <v>29902</v>
      </c>
      <c r="I42" s="76">
        <v>30998</v>
      </c>
      <c r="J42" s="39">
        <v>8273</v>
      </c>
      <c r="K42" s="39">
        <f>AVERAGE(C42:J42)</f>
        <v>90992.5</v>
      </c>
    </row>
    <row r="43" spans="1:15" x14ac:dyDescent="0.3">
      <c r="A43" s="22">
        <v>2231</v>
      </c>
      <c r="B43" s="73" t="s">
        <v>28</v>
      </c>
      <c r="C43" s="74">
        <v>38128</v>
      </c>
      <c r="D43" s="74">
        <v>26508</v>
      </c>
      <c r="E43" s="74">
        <v>3232</v>
      </c>
      <c r="F43" s="74">
        <v>18133</v>
      </c>
      <c r="G43" s="74">
        <v>23601</v>
      </c>
      <c r="H43" s="74">
        <v>4407</v>
      </c>
      <c r="I43" s="74">
        <v>486</v>
      </c>
      <c r="J43" s="39">
        <v>2900</v>
      </c>
      <c r="K43" s="39">
        <f>AVERAGE(C43:J43)</f>
        <v>14674.375</v>
      </c>
    </row>
    <row r="44" spans="1:15" x14ac:dyDescent="0.3">
      <c r="B44" s="40"/>
      <c r="C44" s="39"/>
      <c r="D44" s="39"/>
      <c r="E44" s="39"/>
      <c r="F44" s="39"/>
      <c r="G44" s="39"/>
      <c r="H44" s="39"/>
      <c r="I44" s="39"/>
      <c r="J44" s="39"/>
      <c r="K44" s="39"/>
    </row>
    <row r="45" spans="1:15" x14ac:dyDescent="0.3">
      <c r="A45">
        <v>2011</v>
      </c>
      <c r="B45" t="s">
        <v>36</v>
      </c>
      <c r="C45" s="1">
        <f t="shared" ref="C45:K45" si="0">C35-C40</f>
        <v>1056</v>
      </c>
      <c r="D45" s="1">
        <f t="shared" si="0"/>
        <v>2170</v>
      </c>
      <c r="E45" s="1">
        <f t="shared" si="0"/>
        <v>-683</v>
      </c>
      <c r="F45" s="1">
        <f t="shared" si="0"/>
        <v>2457</v>
      </c>
      <c r="G45" s="1">
        <f t="shared" si="0"/>
        <v>2793</v>
      </c>
      <c r="H45" s="1">
        <f t="shared" si="0"/>
        <v>3844</v>
      </c>
      <c r="I45" s="1">
        <f t="shared" si="0"/>
        <v>3624</v>
      </c>
      <c r="J45" s="1">
        <f t="shared" si="0"/>
        <v>1557</v>
      </c>
      <c r="K45" s="1">
        <f t="shared" si="0"/>
        <v>2180.1428571428573</v>
      </c>
      <c r="L45" s="42" t="s">
        <v>49</v>
      </c>
    </row>
    <row r="46" spans="1:15" x14ac:dyDescent="0.3">
      <c r="A46">
        <v>2021</v>
      </c>
      <c r="B46" s="41" t="s">
        <v>36</v>
      </c>
      <c r="C46" s="1">
        <f t="shared" ref="C46:K46" si="1">C36-C41</f>
        <v>-2858</v>
      </c>
      <c r="D46" s="1">
        <f t="shared" si="1"/>
        <v>-33690</v>
      </c>
      <c r="E46" s="1">
        <f t="shared" si="1"/>
        <v>-11351</v>
      </c>
      <c r="F46" s="1">
        <f t="shared" si="1"/>
        <v>21945</v>
      </c>
      <c r="G46" s="1">
        <f t="shared" si="1"/>
        <v>15366</v>
      </c>
      <c r="H46" s="1">
        <f t="shared" si="1"/>
        <v>65305</v>
      </c>
      <c r="I46" s="1">
        <f t="shared" si="1"/>
        <v>45992</v>
      </c>
      <c r="J46" s="1">
        <f t="shared" si="1"/>
        <v>12446</v>
      </c>
      <c r="K46" s="1">
        <f t="shared" si="1"/>
        <v>14387</v>
      </c>
      <c r="O46" s="1">
        <f>SUM(K45:K48)</f>
        <v>54854.125</v>
      </c>
    </row>
    <row r="47" spans="1:15" x14ac:dyDescent="0.3">
      <c r="A47">
        <v>2031</v>
      </c>
      <c r="B47" s="41" t="s">
        <v>36</v>
      </c>
      <c r="C47" s="1">
        <f t="shared" ref="C47:K47" si="2">C37-C42</f>
        <v>-13758</v>
      </c>
      <c r="D47" s="1">
        <f t="shared" si="2"/>
        <v>3337</v>
      </c>
      <c r="E47" s="1">
        <f t="shared" si="2"/>
        <v>79380</v>
      </c>
      <c r="F47" s="1">
        <f t="shared" si="2"/>
        <v>-81786</v>
      </c>
      <c r="G47" s="1">
        <f t="shared" si="2"/>
        <v>20365</v>
      </c>
      <c r="H47" s="1">
        <f t="shared" si="2"/>
        <v>53259</v>
      </c>
      <c r="I47" s="1">
        <f t="shared" si="2"/>
        <v>109818</v>
      </c>
      <c r="J47" s="1">
        <f t="shared" si="2"/>
        <v>15585</v>
      </c>
      <c r="K47" s="1">
        <f t="shared" si="2"/>
        <v>36190.642857142855</v>
      </c>
    </row>
    <row r="48" spans="1:15" x14ac:dyDescent="0.3">
      <c r="A48">
        <v>2231</v>
      </c>
      <c r="B48" s="41" t="s">
        <v>36</v>
      </c>
      <c r="C48" s="1">
        <f t="shared" ref="C48:K48" si="3">C38-C43</f>
        <v>-12545</v>
      </c>
      <c r="D48" s="1">
        <f t="shared" si="3"/>
        <v>3102</v>
      </c>
      <c r="E48" s="1">
        <f t="shared" si="3"/>
        <v>7020</v>
      </c>
      <c r="F48" s="1">
        <f t="shared" si="3"/>
        <v>-6546</v>
      </c>
      <c r="G48" s="1">
        <f t="shared" si="3"/>
        <v>-3666</v>
      </c>
      <c r="H48" s="1">
        <f t="shared" si="3"/>
        <v>5726</v>
      </c>
      <c r="I48" s="1">
        <f t="shared" si="3"/>
        <v>9809</v>
      </c>
      <c r="J48" s="1">
        <f t="shared" si="3"/>
        <v>424</v>
      </c>
      <c r="K48" s="1">
        <f t="shared" si="3"/>
        <v>2096.3392857142862</v>
      </c>
    </row>
    <row r="49" spans="1:9" x14ac:dyDescent="0.3">
      <c r="A49" t="s">
        <v>29</v>
      </c>
    </row>
    <row r="50" spans="1:9" x14ac:dyDescent="0.3">
      <c r="A50" t="s">
        <v>37</v>
      </c>
    </row>
    <row r="51" spans="1:9" x14ac:dyDescent="0.3">
      <c r="A51">
        <v>2011</v>
      </c>
      <c r="B51" t="s">
        <v>42</v>
      </c>
      <c r="C51" t="s">
        <v>43</v>
      </c>
    </row>
    <row r="52" spans="1:9" x14ac:dyDescent="0.3">
      <c r="A52">
        <v>2021</v>
      </c>
      <c r="B52" t="s">
        <v>4</v>
      </c>
    </row>
    <row r="53" spans="1:9" x14ac:dyDescent="0.3">
      <c r="A53">
        <v>2031</v>
      </c>
      <c r="B53" t="s">
        <v>44</v>
      </c>
    </row>
    <row r="54" spans="1:9" x14ac:dyDescent="0.3">
      <c r="A54">
        <v>2231</v>
      </c>
      <c r="B54" t="s">
        <v>42</v>
      </c>
      <c r="C54" t="s">
        <v>45</v>
      </c>
    </row>
    <row r="55" spans="1:9" x14ac:dyDescent="0.3">
      <c r="A55" t="s">
        <v>30</v>
      </c>
    </row>
    <row r="56" spans="1:9" x14ac:dyDescent="0.3">
      <c r="A56" t="s">
        <v>38</v>
      </c>
      <c r="I56" t="s">
        <v>52</v>
      </c>
    </row>
  </sheetData>
  <pageMargins left="0.7" right="0.7" top="0.75" bottom="0.75" header="0.3" footer="0.3"/>
  <ignoredErrors>
    <ignoredError sqref="K40:K41 K35:K38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E926-696E-4FDA-AD37-72B9BC89891B}">
  <dimension ref="A33:O53"/>
  <sheetViews>
    <sheetView topLeftCell="A46" workbookViewId="0">
      <selection activeCell="G52" sqref="G52"/>
    </sheetView>
  </sheetViews>
  <sheetFormatPr defaultRowHeight="14.4" x14ac:dyDescent="0.3"/>
  <sheetData>
    <row r="33" spans="1:15" ht="15" thickBot="1" x14ac:dyDescent="0.35"/>
    <row r="34" spans="1:15" ht="15" thickBot="1" x14ac:dyDescent="0.35">
      <c r="A34" s="77" t="s">
        <v>51</v>
      </c>
      <c r="B34" s="78"/>
      <c r="C34" s="78">
        <v>1</v>
      </c>
      <c r="D34" s="78">
        <v>2</v>
      </c>
      <c r="E34" s="78">
        <v>3</v>
      </c>
      <c r="F34" s="78">
        <v>4</v>
      </c>
      <c r="G34" s="78">
        <v>5</v>
      </c>
      <c r="H34" s="78">
        <v>6</v>
      </c>
      <c r="I34" s="79">
        <v>7</v>
      </c>
    </row>
    <row r="35" spans="1:15" ht="28.8" x14ac:dyDescent="0.3">
      <c r="A35" t="s">
        <v>53</v>
      </c>
      <c r="C35" s="35">
        <v>2015</v>
      </c>
      <c r="D35" s="35">
        <v>2016</v>
      </c>
      <c r="E35" s="35">
        <v>2017</v>
      </c>
      <c r="F35" s="35">
        <v>2018</v>
      </c>
      <c r="G35" s="35">
        <v>2019</v>
      </c>
      <c r="H35" s="35">
        <v>2020</v>
      </c>
      <c r="I35" s="35">
        <v>2021</v>
      </c>
      <c r="J35" s="35" t="s">
        <v>33</v>
      </c>
      <c r="K35" s="36" t="s">
        <v>41</v>
      </c>
      <c r="L35" t="s">
        <v>60</v>
      </c>
    </row>
    <row r="36" spans="1:15" x14ac:dyDescent="0.3">
      <c r="A36" s="55">
        <v>2191</v>
      </c>
      <c r="B36" s="56" t="s">
        <v>27</v>
      </c>
      <c r="C36" s="57">
        <v>470111</v>
      </c>
      <c r="D36" s="57">
        <v>556086</v>
      </c>
      <c r="E36" s="57">
        <v>789255</v>
      </c>
      <c r="F36" s="57">
        <v>688681</v>
      </c>
      <c r="G36" s="57">
        <v>678603</v>
      </c>
      <c r="H36" s="57">
        <v>649332</v>
      </c>
      <c r="I36" s="57">
        <v>684032</v>
      </c>
      <c r="J36" s="38">
        <v>348416</v>
      </c>
      <c r="K36" s="38">
        <f>AVERAGE(C36:I36)</f>
        <v>645157.14285714284</v>
      </c>
      <c r="O36" s="38">
        <f>SUM(K36:K38)</f>
        <v>649113.28571428568</v>
      </c>
    </row>
    <row r="37" spans="1:15" x14ac:dyDescent="0.3">
      <c r="A37" s="61">
        <v>2261</v>
      </c>
      <c r="B37" s="58" t="s">
        <v>40</v>
      </c>
      <c r="C37" s="59">
        <v>9084</v>
      </c>
      <c r="D37" s="59">
        <v>3025</v>
      </c>
      <c r="E37" s="59">
        <v>1956</v>
      </c>
      <c r="F37" s="59">
        <v>1547</v>
      </c>
      <c r="G37" s="59">
        <v>1818</v>
      </c>
      <c r="H37" s="59">
        <v>588</v>
      </c>
      <c r="I37" s="59">
        <v>5519</v>
      </c>
      <c r="J37" s="38">
        <v>20703</v>
      </c>
      <c r="K37" s="38">
        <f>AVERAGE(C37:I37)</f>
        <v>3362.4285714285716</v>
      </c>
    </row>
    <row r="38" spans="1:15" x14ac:dyDescent="0.3">
      <c r="A38" s="60">
        <v>2271</v>
      </c>
      <c r="B38" s="62" t="s">
        <v>40</v>
      </c>
      <c r="C38" s="63">
        <v>683</v>
      </c>
      <c r="D38" s="63">
        <v>785</v>
      </c>
      <c r="E38" s="63">
        <v>712</v>
      </c>
      <c r="F38" s="63">
        <v>455</v>
      </c>
      <c r="G38" s="63">
        <v>791</v>
      </c>
      <c r="H38" s="63">
        <v>320</v>
      </c>
      <c r="I38" s="63">
        <v>410</v>
      </c>
      <c r="J38" s="38">
        <v>213</v>
      </c>
      <c r="K38" s="38">
        <f>AVERAGE(C38:I38)</f>
        <v>593.71428571428567</v>
      </c>
    </row>
    <row r="39" spans="1:15" x14ac:dyDescent="0.3">
      <c r="A39" s="27"/>
      <c r="B39" s="68"/>
      <c r="C39" s="69"/>
      <c r="D39" s="69"/>
      <c r="E39" s="69"/>
      <c r="F39" s="69"/>
      <c r="G39" s="69"/>
      <c r="H39" s="69"/>
      <c r="I39" s="69"/>
      <c r="J39" s="38"/>
      <c r="K39" s="38"/>
    </row>
    <row r="40" spans="1:15" x14ac:dyDescent="0.3">
      <c r="A40" s="55">
        <v>2191</v>
      </c>
      <c r="B40" s="66" t="s">
        <v>28</v>
      </c>
      <c r="C40" s="67">
        <v>557478</v>
      </c>
      <c r="D40" s="67">
        <v>590219</v>
      </c>
      <c r="E40" s="67">
        <v>639720</v>
      </c>
      <c r="F40" s="67">
        <v>719757</v>
      </c>
      <c r="G40" s="67">
        <v>766434</v>
      </c>
      <c r="H40" s="67">
        <v>652830</v>
      </c>
      <c r="I40" s="67">
        <v>711718</v>
      </c>
      <c r="J40" s="39">
        <v>234386</v>
      </c>
      <c r="K40" s="39">
        <f>AVERAGE(C40:I40)</f>
        <v>662593.71428571432</v>
      </c>
      <c r="L40" t="s">
        <v>61</v>
      </c>
    </row>
    <row r="41" spans="1:15" x14ac:dyDescent="0.3">
      <c r="A41" s="70">
        <v>2261</v>
      </c>
      <c r="B41" s="71" t="s">
        <v>28</v>
      </c>
      <c r="C41" s="72">
        <v>3818</v>
      </c>
      <c r="D41" s="72">
        <v>4225</v>
      </c>
      <c r="E41" s="72">
        <v>0</v>
      </c>
      <c r="F41" s="72">
        <v>0</v>
      </c>
      <c r="G41" s="72">
        <v>33604</v>
      </c>
      <c r="H41" s="72">
        <v>0</v>
      </c>
      <c r="I41" s="72">
        <v>0</v>
      </c>
      <c r="J41" s="39">
        <v>19000</v>
      </c>
      <c r="K41" s="39">
        <f>AVERAGE(C41:I41)</f>
        <v>5949.5714285714284</v>
      </c>
      <c r="O41" s="39">
        <f>SUM(K40:K42)</f>
        <v>668580.2857142858</v>
      </c>
    </row>
    <row r="42" spans="1:15" x14ac:dyDescent="0.3">
      <c r="A42" s="60">
        <v>2271</v>
      </c>
      <c r="B42" s="75" t="s">
        <v>28</v>
      </c>
      <c r="C42" s="76">
        <v>0</v>
      </c>
      <c r="D42" s="76">
        <v>259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39">
        <v>0</v>
      </c>
      <c r="K42" s="39">
        <f>AVERAGE(C42:I42)</f>
        <v>37</v>
      </c>
    </row>
    <row r="43" spans="1:15" x14ac:dyDescent="0.3">
      <c r="B43" s="40"/>
      <c r="C43" s="39"/>
      <c r="D43" s="39"/>
      <c r="E43" s="39"/>
      <c r="F43" s="39"/>
      <c r="G43" s="39"/>
      <c r="H43" s="39"/>
      <c r="I43" s="39"/>
      <c r="J43" s="39"/>
      <c r="K43" s="39"/>
    </row>
    <row r="44" spans="1:15" x14ac:dyDescent="0.3">
      <c r="A44">
        <v>2191</v>
      </c>
      <c r="B44" t="s">
        <v>36</v>
      </c>
      <c r="C44" s="1">
        <f t="shared" ref="C44:K44" si="0">C36-C40</f>
        <v>-87367</v>
      </c>
      <c r="D44" s="1">
        <f t="shared" si="0"/>
        <v>-34133</v>
      </c>
      <c r="E44" s="1">
        <f t="shared" si="0"/>
        <v>149535</v>
      </c>
      <c r="F44" s="1">
        <f t="shared" si="0"/>
        <v>-31076</v>
      </c>
      <c r="G44" s="1">
        <f t="shared" si="0"/>
        <v>-87831</v>
      </c>
      <c r="H44" s="1">
        <f t="shared" si="0"/>
        <v>-3498</v>
      </c>
      <c r="I44" s="1">
        <f t="shared" si="0"/>
        <v>-27686</v>
      </c>
      <c r="J44" s="1">
        <f t="shared" si="0"/>
        <v>114030</v>
      </c>
      <c r="K44" s="1">
        <f t="shared" si="0"/>
        <v>-17436.571428571478</v>
      </c>
      <c r="L44" s="42" t="s">
        <v>62</v>
      </c>
    </row>
    <row r="45" spans="1:15" x14ac:dyDescent="0.3">
      <c r="A45">
        <v>2261</v>
      </c>
      <c r="B45" s="41" t="s">
        <v>36</v>
      </c>
      <c r="C45" s="1">
        <f t="shared" ref="C45:K45" si="1">C37-C41</f>
        <v>5266</v>
      </c>
      <c r="D45" s="1">
        <f t="shared" si="1"/>
        <v>-1200</v>
      </c>
      <c r="E45" s="1">
        <f t="shared" si="1"/>
        <v>1956</v>
      </c>
      <c r="F45" s="1">
        <f t="shared" si="1"/>
        <v>1547</v>
      </c>
      <c r="G45" s="1">
        <f t="shared" si="1"/>
        <v>-31786</v>
      </c>
      <c r="H45" s="1">
        <f t="shared" si="1"/>
        <v>588</v>
      </c>
      <c r="I45" s="1">
        <f t="shared" si="1"/>
        <v>5519</v>
      </c>
      <c r="J45" s="1">
        <f t="shared" si="1"/>
        <v>1703</v>
      </c>
      <c r="K45" s="1">
        <f t="shared" si="1"/>
        <v>-2587.1428571428569</v>
      </c>
      <c r="O45" s="1">
        <f>SUM(K44:K46)</f>
        <v>-19467.000000000047</v>
      </c>
    </row>
    <row r="46" spans="1:15" x14ac:dyDescent="0.3">
      <c r="A46">
        <v>2271</v>
      </c>
      <c r="B46" s="41" t="s">
        <v>36</v>
      </c>
      <c r="C46" s="1">
        <f t="shared" ref="C46:K46" si="2">C38-C42</f>
        <v>683</v>
      </c>
      <c r="D46" s="1">
        <f t="shared" si="2"/>
        <v>526</v>
      </c>
      <c r="E46" s="1">
        <f t="shared" si="2"/>
        <v>712</v>
      </c>
      <c r="F46" s="1">
        <f t="shared" si="2"/>
        <v>455</v>
      </c>
      <c r="G46" s="1">
        <f t="shared" si="2"/>
        <v>791</v>
      </c>
      <c r="H46" s="1">
        <f t="shared" si="2"/>
        <v>320</v>
      </c>
      <c r="I46" s="1">
        <f t="shared" si="2"/>
        <v>410</v>
      </c>
      <c r="J46" s="1">
        <f t="shared" si="2"/>
        <v>213</v>
      </c>
      <c r="K46" s="1">
        <f t="shared" si="2"/>
        <v>556.71428571428567</v>
      </c>
    </row>
    <row r="47" spans="1:15" x14ac:dyDescent="0.3">
      <c r="A47" t="s">
        <v>29</v>
      </c>
    </row>
    <row r="48" spans="1:15" x14ac:dyDescent="0.3">
      <c r="A48" t="s">
        <v>37</v>
      </c>
    </row>
    <row r="49" spans="1:2" x14ac:dyDescent="0.3">
      <c r="A49">
        <v>2191</v>
      </c>
      <c r="B49" t="s">
        <v>54</v>
      </c>
    </row>
    <row r="50" spans="1:2" x14ac:dyDescent="0.3">
      <c r="A50">
        <v>2261</v>
      </c>
      <c r="B50" t="s">
        <v>55</v>
      </c>
    </row>
    <row r="51" spans="1:2" x14ac:dyDescent="0.3">
      <c r="A51">
        <v>2271</v>
      </c>
      <c r="B51" t="s">
        <v>55</v>
      </c>
    </row>
    <row r="52" spans="1:2" x14ac:dyDescent="0.3">
      <c r="A52" t="s">
        <v>30</v>
      </c>
    </row>
    <row r="53" spans="1:2" x14ac:dyDescent="0.3">
      <c r="A53" t="s">
        <v>38</v>
      </c>
    </row>
  </sheetData>
  <pageMargins left="0.7" right="0.7" top="0.75" bottom="0.75" header="0.3" footer="0.3"/>
  <ignoredErrors>
    <ignoredError sqref="O41 O36" evalError="1"/>
    <ignoredError sqref="K36:K38 K40:K42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42EC-051D-47A7-B7EB-3442BC2FF55B}">
  <dimension ref="A19:O27"/>
  <sheetViews>
    <sheetView workbookViewId="0">
      <selection activeCell="H26" sqref="H26"/>
    </sheetView>
  </sheetViews>
  <sheetFormatPr defaultRowHeight="14.4" x14ac:dyDescent="0.3"/>
  <sheetData>
    <row r="19" spans="1:15" ht="28.8" x14ac:dyDescent="0.3">
      <c r="A19" t="s">
        <v>56</v>
      </c>
      <c r="C19" s="35">
        <v>2015</v>
      </c>
      <c r="D19" s="35">
        <v>2016</v>
      </c>
      <c r="E19" s="35">
        <v>2017</v>
      </c>
      <c r="F19" s="35">
        <v>2018</v>
      </c>
      <c r="G19" s="35">
        <v>2019</v>
      </c>
      <c r="H19" s="35">
        <v>2020</v>
      </c>
      <c r="I19" s="35">
        <v>2021</v>
      </c>
      <c r="J19" s="35" t="s">
        <v>33</v>
      </c>
      <c r="K19" s="36" t="s">
        <v>41</v>
      </c>
    </row>
    <row r="20" spans="1:15" x14ac:dyDescent="0.3">
      <c r="A20" s="55">
        <v>2192</v>
      </c>
      <c r="B20" s="56" t="s">
        <v>27</v>
      </c>
      <c r="C20" s="57">
        <v>327680</v>
      </c>
      <c r="D20" s="57">
        <v>354450</v>
      </c>
      <c r="E20" s="57">
        <v>430445</v>
      </c>
      <c r="F20" s="57">
        <v>361180</v>
      </c>
      <c r="G20" s="57">
        <v>379182</v>
      </c>
      <c r="H20" s="57">
        <v>378210</v>
      </c>
      <c r="I20" s="57">
        <v>447083</v>
      </c>
      <c r="J20" s="38">
        <v>187728</v>
      </c>
      <c r="K20" s="38">
        <f>AVERAGE(C20:I20)</f>
        <v>382604.28571428574</v>
      </c>
      <c r="O20" s="38"/>
    </row>
    <row r="21" spans="1:15" x14ac:dyDescent="0.3">
      <c r="A21" s="21">
        <v>2192</v>
      </c>
      <c r="B21" s="80" t="s">
        <v>28</v>
      </c>
      <c r="C21" s="81">
        <v>283860</v>
      </c>
      <c r="D21" s="81">
        <v>358101</v>
      </c>
      <c r="E21" s="81">
        <v>331651</v>
      </c>
      <c r="F21" s="81">
        <v>282170</v>
      </c>
      <c r="G21" s="81">
        <v>315755</v>
      </c>
      <c r="H21" s="81">
        <v>356329</v>
      </c>
      <c r="I21" s="81">
        <v>351677</v>
      </c>
      <c r="J21" s="39">
        <v>117908</v>
      </c>
      <c r="K21" s="39">
        <f>AVERAGE(C21:I21)</f>
        <v>325649</v>
      </c>
    </row>
    <row r="22" spans="1:15" x14ac:dyDescent="0.3">
      <c r="A22">
        <v>2192</v>
      </c>
      <c r="B22" t="s">
        <v>36</v>
      </c>
      <c r="C22" s="1">
        <f t="shared" ref="C22:K22" si="0">C20-C21</f>
        <v>43820</v>
      </c>
      <c r="D22" s="1">
        <f t="shared" si="0"/>
        <v>-3651</v>
      </c>
      <c r="E22" s="1">
        <f t="shared" si="0"/>
        <v>98794</v>
      </c>
      <c r="F22" s="1">
        <f t="shared" si="0"/>
        <v>79010</v>
      </c>
      <c r="G22" s="1">
        <f t="shared" si="0"/>
        <v>63427</v>
      </c>
      <c r="H22" s="1">
        <f t="shared" si="0"/>
        <v>21881</v>
      </c>
      <c r="I22" s="1">
        <f t="shared" si="0"/>
        <v>95406</v>
      </c>
      <c r="J22" s="1">
        <f t="shared" si="0"/>
        <v>69820</v>
      </c>
      <c r="K22" s="1">
        <f t="shared" si="0"/>
        <v>56955.285714285739</v>
      </c>
      <c r="L22" s="42"/>
    </row>
    <row r="23" spans="1:15" x14ac:dyDescent="0.3">
      <c r="A23" t="s">
        <v>29</v>
      </c>
    </row>
    <row r="24" spans="1:15" x14ac:dyDescent="0.3">
      <c r="A24" t="s">
        <v>37</v>
      </c>
    </row>
    <row r="25" spans="1:15" x14ac:dyDescent="0.3">
      <c r="A25">
        <v>2192</v>
      </c>
      <c r="B25" t="s">
        <v>57</v>
      </c>
    </row>
    <row r="26" spans="1:15" x14ac:dyDescent="0.3">
      <c r="A26" t="s">
        <v>30</v>
      </c>
    </row>
    <row r="27" spans="1:15" x14ac:dyDescent="0.3">
      <c r="A27" t="s">
        <v>38</v>
      </c>
    </row>
  </sheetData>
  <pageMargins left="0.7" right="0.7" top="0.75" bottom="0.75" header="0.3" footer="0.3"/>
  <ignoredErrors>
    <ignoredError sqref="K20:K21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A26D8-6D15-45A1-B8E3-8F7C343D3A98}">
  <dimension ref="A19:O27"/>
  <sheetViews>
    <sheetView workbookViewId="0">
      <selection activeCell="H28" sqref="H28"/>
    </sheetView>
  </sheetViews>
  <sheetFormatPr defaultRowHeight="14.4" x14ac:dyDescent="0.3"/>
  <sheetData>
    <row r="19" spans="1:15" ht="28.8" x14ac:dyDescent="0.3">
      <c r="A19" t="s">
        <v>58</v>
      </c>
      <c r="C19" s="35">
        <v>2015</v>
      </c>
      <c r="D19" s="35">
        <v>2016</v>
      </c>
      <c r="E19" s="35">
        <v>2017</v>
      </c>
      <c r="F19" s="35">
        <v>2018</v>
      </c>
      <c r="G19" s="35">
        <v>2019</v>
      </c>
      <c r="H19" s="35">
        <v>2020</v>
      </c>
      <c r="I19" s="35">
        <v>2021</v>
      </c>
      <c r="J19" s="35" t="s">
        <v>33</v>
      </c>
      <c r="K19" s="36" t="s">
        <v>41</v>
      </c>
    </row>
    <row r="20" spans="1:15" x14ac:dyDescent="0.3">
      <c r="A20" s="55">
        <v>2194</v>
      </c>
      <c r="B20" s="56" t="s">
        <v>27</v>
      </c>
      <c r="C20" s="57">
        <v>56893</v>
      </c>
      <c r="D20" s="57">
        <v>29610</v>
      </c>
      <c r="E20" s="57">
        <v>75474</v>
      </c>
      <c r="F20" s="57">
        <v>69289</v>
      </c>
      <c r="G20" s="57">
        <v>72211</v>
      </c>
      <c r="H20" s="57">
        <v>75116</v>
      </c>
      <c r="I20" s="57">
        <v>59405</v>
      </c>
      <c r="J20" s="38">
        <v>36619</v>
      </c>
      <c r="K20" s="38">
        <f>AVERAGE(C20:I20)</f>
        <v>62571.142857142855</v>
      </c>
      <c r="O20" s="38"/>
    </row>
    <row r="21" spans="1:15" x14ac:dyDescent="0.3">
      <c r="A21" s="82">
        <v>2194</v>
      </c>
      <c r="B21" s="80" t="s">
        <v>28</v>
      </c>
      <c r="C21" s="81">
        <v>75526</v>
      </c>
      <c r="D21" s="81">
        <v>79649</v>
      </c>
      <c r="E21" s="81">
        <v>108958</v>
      </c>
      <c r="F21" s="81">
        <v>66827</v>
      </c>
      <c r="G21" s="81">
        <v>76277</v>
      </c>
      <c r="H21" s="81">
        <v>64449</v>
      </c>
      <c r="I21" s="81">
        <v>48933</v>
      </c>
      <c r="J21" s="39">
        <v>13605</v>
      </c>
      <c r="K21" s="39">
        <f>AVERAGE(C21:I21)</f>
        <v>74374.142857142855</v>
      </c>
    </row>
    <row r="22" spans="1:15" x14ac:dyDescent="0.3">
      <c r="A22">
        <v>2194</v>
      </c>
      <c r="B22" t="s">
        <v>36</v>
      </c>
      <c r="C22" s="1">
        <f t="shared" ref="C22:K22" si="0">C20-C21</f>
        <v>-18633</v>
      </c>
      <c r="D22" s="1">
        <f t="shared" si="0"/>
        <v>-50039</v>
      </c>
      <c r="E22" s="1">
        <f t="shared" si="0"/>
        <v>-33484</v>
      </c>
      <c r="F22" s="1">
        <f t="shared" si="0"/>
        <v>2462</v>
      </c>
      <c r="G22" s="1">
        <f t="shared" si="0"/>
        <v>-4066</v>
      </c>
      <c r="H22" s="1">
        <f t="shared" si="0"/>
        <v>10667</v>
      </c>
      <c r="I22" s="1">
        <f t="shared" si="0"/>
        <v>10472</v>
      </c>
      <c r="J22" s="1">
        <f t="shared" si="0"/>
        <v>23014</v>
      </c>
      <c r="K22" s="1">
        <f t="shared" si="0"/>
        <v>-11803</v>
      </c>
      <c r="L22" s="42"/>
    </row>
    <row r="23" spans="1:15" x14ac:dyDescent="0.3">
      <c r="A23" t="s">
        <v>29</v>
      </c>
    </row>
    <row r="24" spans="1:15" x14ac:dyDescent="0.3">
      <c r="A24" t="s">
        <v>37</v>
      </c>
    </row>
    <row r="25" spans="1:15" x14ac:dyDescent="0.3">
      <c r="A25">
        <v>2194</v>
      </c>
      <c r="B25" t="s">
        <v>59</v>
      </c>
    </row>
    <row r="26" spans="1:15" x14ac:dyDescent="0.3">
      <c r="A26" t="s">
        <v>30</v>
      </c>
    </row>
    <row r="27" spans="1:15" x14ac:dyDescent="0.3">
      <c r="A27" t="s">
        <v>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Funds</vt:lpstr>
      <vt:lpstr>Individual Fund Look Backs </vt:lpstr>
      <vt:lpstr>General Fund</vt:lpstr>
      <vt:lpstr>Roads Funds</vt:lpstr>
      <vt:lpstr>Police Funds</vt:lpstr>
      <vt:lpstr>Fire Fund</vt:lpstr>
      <vt:lpstr>Park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Nowakowski</dc:creator>
  <cp:lastModifiedBy>Michele Nowakowski</cp:lastModifiedBy>
  <dcterms:created xsi:type="dcterms:W3CDTF">2022-05-03T10:57:56Z</dcterms:created>
  <dcterms:modified xsi:type="dcterms:W3CDTF">2022-05-11T13:45:34Z</dcterms:modified>
</cp:coreProperties>
</file>